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filterPrivacy="1" updateLinks="never" codeName="ThisWorkbook"/>
  <xr:revisionPtr revIDLastSave="0" documentId="13_ncr:1_{D96E7A19-B211-4367-88C8-E129DF806EE7}" xr6:coauthVersionLast="47" xr6:coauthVersionMax="47" xr10:uidLastSave="{00000000-0000-0000-0000-000000000000}"/>
  <workbookProtection workbookAlgorithmName="SHA-512" workbookHashValue="vv1DDNbe5V91Oze8pAPNjpbu7HkmbUyF5UCop8xjdmrKL1+5bDyBnzhpgCWJP2TkwTpDQ3bHQgoB8EvNabv+Hw==" workbookSaltValue="6/5oPhVAIZgxfuMqCWTQRw==" workbookSpinCount="100000" lockStructure="1"/>
  <bookViews>
    <workbookView xWindow="-120" yWindow="-120" windowWidth="29040" windowHeight="15720" tabRatio="831" xr2:uid="{00000000-000D-0000-FFFF-FFFF00000000}"/>
  </bookViews>
  <sheets>
    <sheet name="脅威の評価（意図及び能力" sheetId="47" r:id="rId1"/>
    <sheet name="文書固有のリスク" sheetId="46" r:id="rId2"/>
    <sheet name="リスク分析と文書クラス" sheetId="41" r:id="rId3"/>
    <sheet name="技術選択とセキュリティレート" sheetId="45" r:id="rId4"/>
    <sheet name="個別技術のレーティング" sheetId="37" r:id="rId5"/>
    <sheet name="検討会構成表" sheetId="48" r:id="rId6"/>
  </sheets>
  <definedNames>
    <definedName name="OLE_LINK1" localSheetId="2">リスク分析と文書クラス!$B$80</definedName>
    <definedName name="_xlnm.Print_Area" localSheetId="2">リスク分析と文書クラス!$B$2:$H$39</definedName>
    <definedName name="_xlnm.Print_Area" localSheetId="3">技術選択とセキュリティレート!$B$2:$I$127</definedName>
    <definedName name="_xlnm.Print_Area" localSheetId="0">'脅威の評価（意図及び能力'!$B$2:$G$38</definedName>
    <definedName name="_xlnm.Print_Area" localSheetId="5">検討会構成表!$B$2:$D$23</definedName>
    <definedName name="_xlnm.Print_Area" localSheetId="4">個別技術のレーティング!$B$2:$P$42</definedName>
    <definedName name="_xlnm.Print_Area" localSheetId="1">文書固有のリスク!$B$2:$H$32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32" i="37" l="1" a="1"/>
  <c r="I32" i="37"/>
  <c r="F22" i="37" a="1"/>
  <c r="F22" i="37"/>
  <c r="I7" i="37" a="1"/>
  <c r="I7" i="37" s="1"/>
  <c r="L37" i="37" a="1"/>
  <c r="L37" i="37" s="1"/>
  <c r="O37" i="37" a="1"/>
  <c r="O37" i="37"/>
  <c r="I37" i="37" a="1"/>
  <c r="I37" i="37"/>
  <c r="F37" i="37" a="1"/>
  <c r="F37" i="37"/>
  <c r="O32" i="37" a="1"/>
  <c r="O32" i="37" s="1"/>
  <c r="L32" i="37" a="1"/>
  <c r="L32" i="37" s="1"/>
  <c r="F32" i="37" a="1"/>
  <c r="F32" i="37" s="1"/>
  <c r="O27" i="37" a="1"/>
  <c r="O27" i="37" s="1"/>
  <c r="L27" i="37" a="1"/>
  <c r="L27" i="37"/>
  <c r="I27" i="37"/>
  <c r="F27" i="37" a="1"/>
  <c r="F27" i="37" s="1"/>
  <c r="O22" i="37" a="1"/>
  <c r="O22" i="37" s="1"/>
  <c r="L22" i="37" a="1"/>
  <c r="L22" i="37"/>
  <c r="I22" i="37" a="1"/>
  <c r="I22" i="37" s="1"/>
  <c r="O17" i="37"/>
  <c r="O17" i="37" a="1"/>
  <c r="L17" i="37"/>
  <c r="L17" i="37" a="1"/>
  <c r="I17" i="37" a="1"/>
  <c r="I17" i="37" s="1"/>
  <c r="F17" i="37" a="1"/>
  <c r="F17" i="37" s="1"/>
  <c r="O12" i="37" a="1"/>
  <c r="O12" i="37" s="1"/>
  <c r="L12" i="37" a="1"/>
  <c r="L12" i="37" s="1"/>
  <c r="I12" i="37" a="1"/>
  <c r="I12" i="37" s="1"/>
  <c r="F12" i="37" a="1"/>
  <c r="F12" i="37" s="1"/>
  <c r="O7" i="37" a="1"/>
  <c r="O7" i="37" s="1"/>
  <c r="L7" i="37" a="1"/>
  <c r="L7" i="37" s="1"/>
  <c r="F7" i="37" a="1"/>
  <c r="F7" i="37" s="1"/>
  <c r="C27" i="41"/>
  <c r="E7" i="46"/>
  <c r="F7" i="46" s="1"/>
  <c r="F6" i="47"/>
  <c r="F25" i="47"/>
  <c r="F24" i="47"/>
  <c r="F23" i="47"/>
  <c r="F22" i="47"/>
  <c r="F21" i="47"/>
  <c r="F20" i="47"/>
  <c r="F19" i="47"/>
  <c r="F18" i="47"/>
  <c r="F17" i="47"/>
  <c r="F16" i="47"/>
  <c r="F15" i="47"/>
  <c r="F14" i="47"/>
  <c r="F13" i="47"/>
  <c r="F12" i="47"/>
  <c r="F11" i="47"/>
  <c r="F10" i="47"/>
  <c r="F9" i="47"/>
  <c r="F8" i="47"/>
  <c r="F7" i="47"/>
  <c r="E9" i="46"/>
  <c r="E17" i="46"/>
  <c r="F17" i="46" s="1"/>
  <c r="E11" i="46"/>
  <c r="E13" i="46"/>
  <c r="E15" i="46"/>
  <c r="F15" i="46" s="1"/>
  <c r="E22" i="46"/>
  <c r="F22" i="46" s="1"/>
  <c r="H115" i="45"/>
  <c r="G115" i="45"/>
  <c r="F115" i="45"/>
  <c r="E115" i="45"/>
  <c r="H112" i="45"/>
  <c r="G112" i="45"/>
  <c r="F112" i="45"/>
  <c r="E112" i="45"/>
  <c r="D112" i="45"/>
  <c r="H106" i="45"/>
  <c r="G106" i="45"/>
  <c r="F106" i="45"/>
  <c r="E106" i="45"/>
  <c r="D106" i="45"/>
  <c r="H100" i="45"/>
  <c r="G100" i="45"/>
  <c r="F100" i="45"/>
  <c r="E100" i="45"/>
  <c r="D100" i="45"/>
  <c r="H83" i="45"/>
  <c r="G83" i="45"/>
  <c r="F83" i="45"/>
  <c r="E83" i="45"/>
  <c r="D83" i="45"/>
  <c r="H76" i="45"/>
  <c r="G76" i="45"/>
  <c r="F76" i="45"/>
  <c r="E76" i="45"/>
  <c r="D76" i="45"/>
  <c r="H61" i="45"/>
  <c r="G61" i="45"/>
  <c r="F61" i="45"/>
  <c r="E61" i="45"/>
  <c r="D61" i="45"/>
  <c r="H45" i="45"/>
  <c r="G45" i="45"/>
  <c r="F45" i="45"/>
  <c r="E45" i="45"/>
  <c r="D45" i="45"/>
  <c r="H26" i="45"/>
  <c r="G26" i="45"/>
  <c r="F26" i="45"/>
  <c r="E26" i="45"/>
  <c r="D26" i="45"/>
  <c r="G114" i="45" l="1"/>
  <c r="F9" i="46"/>
  <c r="G7" i="46" s="1"/>
  <c r="H114" i="45"/>
  <c r="F114" i="45"/>
  <c r="D114" i="45"/>
  <c r="E114" i="45"/>
  <c r="F25" i="41" l="1"/>
  <c r="F24" i="41"/>
  <c r="F23" i="41"/>
  <c r="F22" i="41"/>
  <c r="F21" i="41"/>
  <c r="F20" i="41"/>
  <c r="F19" i="41"/>
  <c r="F18" i="41"/>
  <c r="F17" i="41"/>
  <c r="F16" i="41"/>
  <c r="F15" i="41"/>
  <c r="F14" i="41"/>
  <c r="F13" i="41"/>
  <c r="F12" i="41"/>
  <c r="F11" i="41"/>
  <c r="F10" i="41"/>
  <c r="F9" i="41"/>
  <c r="F8" i="41"/>
  <c r="F7" i="41"/>
  <c r="F6" i="41"/>
  <c r="D27" i="41" l="1"/>
  <c r="G16" i="41"/>
  <c r="G21" i="41"/>
  <c r="G11" i="41"/>
  <c r="G6" i="4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<sst xmlns="http://schemas.openxmlformats.org/spreadsheetml/2006/main" count="613" uniqueCount="268">
  <si>
    <t xml:space="preserve"> </t>
    <phoneticPr fontId="1"/>
  </si>
  <si>
    <t>　</t>
    <phoneticPr fontId="1"/>
  </si>
  <si>
    <t>N/A</t>
  </si>
  <si>
    <t>a</t>
  </si>
  <si>
    <t>d</t>
  </si>
  <si>
    <t>e</t>
  </si>
  <si>
    <t>l</t>
  </si>
  <si>
    <t>b</t>
  </si>
  <si>
    <t>g</t>
  </si>
  <si>
    <t>f</t>
  </si>
  <si>
    <t>m</t>
  </si>
  <si>
    <t>c</t>
  </si>
  <si>
    <t>n</t>
  </si>
  <si>
    <t>h</t>
  </si>
  <si>
    <t>o</t>
  </si>
  <si>
    <t>k</t>
  </si>
  <si>
    <t>j</t>
  </si>
  <si>
    <t>Vh – 5</t>
  </si>
  <si>
    <t>Vh – 5</t>
    <phoneticPr fontId="1"/>
  </si>
  <si>
    <t>H – 4</t>
  </si>
  <si>
    <t>H – 4</t>
    <phoneticPr fontId="1"/>
  </si>
  <si>
    <t>M – 3</t>
  </si>
  <si>
    <t>M – 3</t>
    <phoneticPr fontId="1"/>
  </si>
  <si>
    <t>L – 2</t>
  </si>
  <si>
    <t>L – 2</t>
    <phoneticPr fontId="1"/>
  </si>
  <si>
    <t>Vl – 1</t>
  </si>
  <si>
    <t>Vl – 1</t>
    <phoneticPr fontId="1"/>
  </si>
  <si>
    <t>埋込み及び窓あきスレッド</t>
  </si>
  <si>
    <t>トナー固着処理</t>
  </si>
  <si>
    <t>触覚特徴（技術）</t>
  </si>
  <si>
    <t>レーザ穿孔</t>
  </si>
  <si>
    <t>偽造</t>
  </si>
  <si>
    <t>模造</t>
  </si>
  <si>
    <t>不正入手</t>
  </si>
  <si>
    <t>変造/改ざん</t>
  </si>
  <si>
    <t>基材技術</t>
    <rPh sb="0" eb="4">
      <t>キザイギジュツ</t>
    </rPh>
    <phoneticPr fontId="1"/>
  </si>
  <si>
    <t>セキュリティ印刷（固定）</t>
    <rPh sb="6" eb="8">
      <t>インサツ</t>
    </rPh>
    <rPh sb="9" eb="11">
      <t>コテイ</t>
    </rPh>
    <phoneticPr fontId="1"/>
  </si>
  <si>
    <t>地紋模様</t>
  </si>
  <si>
    <t>細線背景（彩紋模様）</t>
  </si>
  <si>
    <t>レインボー印刷</t>
  </si>
  <si>
    <t>複写対策画線</t>
  </si>
  <si>
    <t>光学的変化又は潜像</t>
  </si>
  <si>
    <t>光学的変化印刷</t>
  </si>
  <si>
    <t>エンボス</t>
  </si>
  <si>
    <t>再帰反射性デバイス</t>
  </si>
  <si>
    <t>符号化されたレーザ光学イメージ</t>
  </si>
  <si>
    <t>マイクロ構造化タガント</t>
  </si>
  <si>
    <t>UVコバートイメージ</t>
  </si>
  <si>
    <t>カラーシフトインキ</t>
  </si>
  <si>
    <t>化学的反応性</t>
  </si>
  <si>
    <t>メタメリック</t>
  </si>
  <si>
    <t>サーモクロミック</t>
  </si>
  <si>
    <t>消去可能インキ</t>
  </si>
  <si>
    <t>浸透性インキ</t>
  </si>
  <si>
    <t>フォトクロミックインキ</t>
  </si>
  <si>
    <t>タグインキ</t>
    <phoneticPr fontId="1"/>
  </si>
  <si>
    <t>小計</t>
    <rPh sb="0" eb="2">
      <t>ショウケイ</t>
    </rPh>
    <phoneticPr fontId="1"/>
  </si>
  <si>
    <t>不可視多色印刷</t>
  </si>
  <si>
    <t>マイクロ光学イメージング</t>
  </si>
  <si>
    <t>冗長性データ</t>
  </si>
  <si>
    <t>大量識別番号</t>
  </si>
  <si>
    <t>薄膜干渉フィルタ</t>
  </si>
  <si>
    <t>スクリーン復号イメージ</t>
  </si>
  <si>
    <t>周波数変調イメージ</t>
  </si>
  <si>
    <t>タガント</t>
    <phoneticPr fontId="1"/>
  </si>
  <si>
    <t>赤外</t>
  </si>
  <si>
    <t>UV</t>
  </si>
  <si>
    <t>希土類</t>
  </si>
  <si>
    <t>DNA</t>
  </si>
  <si>
    <t>可変型表面反射</t>
  </si>
  <si>
    <t>デジタルセキュリティ技術</t>
    <rPh sb="10" eb="12">
      <t>ギジュツ</t>
    </rPh>
    <phoneticPr fontId="1"/>
  </si>
  <si>
    <t>0次回折カラーOVD</t>
  </si>
  <si>
    <t>デジタル生成保護</t>
  </si>
  <si>
    <t>データ完全性保護</t>
  </si>
  <si>
    <t>選択✅</t>
    <rPh sb="0" eb="2">
      <t>センタク</t>
    </rPh>
    <phoneticPr fontId="1"/>
  </si>
  <si>
    <t>A</t>
    <phoneticPr fontId="1"/>
  </si>
  <si>
    <t>B</t>
    <phoneticPr fontId="1"/>
  </si>
  <si>
    <t>C</t>
    <phoneticPr fontId="1"/>
  </si>
  <si>
    <t>D</t>
    <phoneticPr fontId="1"/>
  </si>
  <si>
    <t>E</t>
    <phoneticPr fontId="1"/>
  </si>
  <si>
    <t>F</t>
    <phoneticPr fontId="1"/>
  </si>
  <si>
    <t>G</t>
    <phoneticPr fontId="1"/>
  </si>
  <si>
    <t>H</t>
    <phoneticPr fontId="1"/>
  </si>
  <si>
    <t>I</t>
    <phoneticPr fontId="1"/>
  </si>
  <si>
    <t>セキュリティインキ</t>
    <phoneticPr fontId="1"/>
  </si>
  <si>
    <t>高リスク文書のRMSレート</t>
    <rPh sb="0" eb="1">
      <t>コウ</t>
    </rPh>
    <rPh sb="4" eb="6">
      <t>ブンショ</t>
    </rPh>
    <phoneticPr fontId="1"/>
  </si>
  <si>
    <t>攻撃モード</t>
    <rPh sb="0" eb="2">
      <t>コウゲキ</t>
    </rPh>
    <phoneticPr fontId="1"/>
  </si>
  <si>
    <t>脅威アクター</t>
    <rPh sb="0" eb="2">
      <t>キョウイ</t>
    </rPh>
    <phoneticPr fontId="1"/>
  </si>
  <si>
    <t>起こりやすさ</t>
    <rPh sb="0" eb="1">
      <t>オ</t>
    </rPh>
    <phoneticPr fontId="1"/>
  </si>
  <si>
    <t>影響</t>
    <rPh sb="0" eb="2">
      <t>エイキョウ</t>
    </rPh>
    <phoneticPr fontId="1"/>
  </si>
  <si>
    <t>レート</t>
    <phoneticPr fontId="1"/>
  </si>
  <si>
    <t>総合レート</t>
    <rPh sb="0" eb="2">
      <t>ソウゴウ</t>
    </rPh>
    <phoneticPr fontId="1"/>
  </si>
  <si>
    <t>偽造</t>
    <rPh sb="0" eb="2">
      <t>ギゾウ</t>
    </rPh>
    <phoneticPr fontId="1"/>
  </si>
  <si>
    <t>模造</t>
    <rPh sb="0" eb="2">
      <t>モゾウ</t>
    </rPh>
    <phoneticPr fontId="1"/>
  </si>
  <si>
    <t>不正入手</t>
    <rPh sb="0" eb="4">
      <t>フセイニュウシュ</t>
    </rPh>
    <phoneticPr fontId="1"/>
  </si>
  <si>
    <t>活動家組織</t>
    <rPh sb="0" eb="3">
      <t>カツドウカ</t>
    </rPh>
    <rPh sb="3" eb="5">
      <t>ソシキ</t>
    </rPh>
    <phoneticPr fontId="1"/>
  </si>
  <si>
    <t>テロリスト又は敵対的国家</t>
    <rPh sb="5" eb="6">
      <t>マタ</t>
    </rPh>
    <rPh sb="7" eb="10">
      <t>テキタイテキ</t>
    </rPh>
    <rPh sb="10" eb="12">
      <t>コッカ</t>
    </rPh>
    <phoneticPr fontId="1"/>
  </si>
  <si>
    <t>犯罪組織</t>
    <rPh sb="0" eb="4">
      <t>ハンザイソシキ</t>
    </rPh>
    <phoneticPr fontId="1"/>
  </si>
  <si>
    <t>日和見行為者/個人</t>
    <rPh sb="0" eb="6">
      <t>ヒヨリミコウイシャ</t>
    </rPh>
    <rPh sb="7" eb="9">
      <t>コジン</t>
    </rPh>
    <phoneticPr fontId="1"/>
  </si>
  <si>
    <t>内部関係者</t>
    <rPh sb="0" eb="5">
      <t>ナイブカンケイシャ</t>
    </rPh>
    <phoneticPr fontId="1"/>
  </si>
  <si>
    <t>とても起こりやすい–4</t>
    <rPh sb="3" eb="4">
      <t>オ</t>
    </rPh>
    <phoneticPr fontId="1"/>
  </si>
  <si>
    <t>起こりやすい – 3</t>
    <rPh sb="0" eb="1">
      <t>オ</t>
    </rPh>
    <phoneticPr fontId="1"/>
  </si>
  <si>
    <t>起こりにくい – 2</t>
    <rPh sb="0" eb="1">
      <t>オ</t>
    </rPh>
    <phoneticPr fontId="1"/>
  </si>
  <si>
    <t>無視できる – 1</t>
    <rPh sb="0" eb="2">
      <t>ムシ</t>
    </rPh>
    <phoneticPr fontId="1"/>
  </si>
  <si>
    <t>確実的 – 5</t>
    <rPh sb="0" eb="3">
      <t>カクジツテキ</t>
    </rPh>
    <phoneticPr fontId="1"/>
  </si>
  <si>
    <t>無視できる - 1</t>
    <rPh sb="0" eb="2">
      <t>ムシ</t>
    </rPh>
    <phoneticPr fontId="1"/>
  </si>
  <si>
    <t>軽微 – 2</t>
    <rPh sb="0" eb="2">
      <t>ケイビ</t>
    </rPh>
    <phoneticPr fontId="1"/>
  </si>
  <si>
    <t>中程度 – 3</t>
    <rPh sb="0" eb="3">
      <t>チュウテイド</t>
    </rPh>
    <phoneticPr fontId="1"/>
  </si>
  <si>
    <t>大きい – 4</t>
    <rPh sb="0" eb="1">
      <t>オオ</t>
    </rPh>
    <phoneticPr fontId="1"/>
  </si>
  <si>
    <t>壊滅的 – 5</t>
    <rPh sb="0" eb="3">
      <t>カイメツテキ</t>
    </rPh>
    <phoneticPr fontId="1"/>
  </si>
  <si>
    <t>最大レート</t>
    <rPh sb="0" eb="2">
      <t>サイダイ</t>
    </rPh>
    <phoneticPr fontId="1"/>
  </si>
  <si>
    <t>意図</t>
    <rPh sb="0" eb="2">
      <t>イト</t>
    </rPh>
    <phoneticPr fontId="1"/>
  </si>
  <si>
    <t>能力</t>
    <rPh sb="0" eb="2">
      <t>ノウリョク</t>
    </rPh>
    <phoneticPr fontId="1"/>
  </si>
  <si>
    <t>とても高い – 5</t>
    <rPh sb="3" eb="4">
      <t>タカ</t>
    </rPh>
    <phoneticPr fontId="1"/>
  </si>
  <si>
    <t>高い – 4</t>
    <rPh sb="0" eb="1">
      <t>タカ</t>
    </rPh>
    <phoneticPr fontId="1"/>
  </si>
  <si>
    <t>低い – 2</t>
    <rPh sb="0" eb="1">
      <t>ヒク</t>
    </rPh>
    <phoneticPr fontId="1"/>
  </si>
  <si>
    <t>技術カテゴリー</t>
    <rPh sb="0" eb="2">
      <t>ギジュツ</t>
    </rPh>
    <phoneticPr fontId="1"/>
  </si>
  <si>
    <t>基準</t>
    <rPh sb="0" eb="2">
      <t>キジュン</t>
    </rPh>
    <phoneticPr fontId="1"/>
  </si>
  <si>
    <t>偽造</t>
    <rPh sb="0" eb="2">
      <t>ギゾウ</t>
    </rPh>
    <phoneticPr fontId="1"/>
  </si>
  <si>
    <t>模造</t>
    <rPh sb="0" eb="2">
      <t>モゾウ</t>
    </rPh>
    <phoneticPr fontId="1"/>
  </si>
  <si>
    <t>不正入手</t>
    <rPh sb="0" eb="4">
      <t>フセイニュウシュ</t>
    </rPh>
    <phoneticPr fontId="1"/>
  </si>
  <si>
    <t>尺度
0 - 5</t>
    <rPh sb="0" eb="2">
      <t>シャクド</t>
    </rPh>
    <phoneticPr fontId="1"/>
  </si>
  <si>
    <t xml:space="preserve">レート
0 - 10 </t>
    <phoneticPr fontId="1"/>
  </si>
  <si>
    <t>基材技術</t>
    <rPh sb="0" eb="4">
      <t>キザイギジュツ</t>
    </rPh>
    <phoneticPr fontId="1"/>
  </si>
  <si>
    <t>セキュリティ印刷（固定）</t>
    <rPh sb="6" eb="8">
      <t>インサツ</t>
    </rPh>
    <rPh sb="9" eb="11">
      <t>コテイ</t>
    </rPh>
    <phoneticPr fontId="1"/>
  </si>
  <si>
    <t>セキュリティインキ</t>
    <phoneticPr fontId="1"/>
  </si>
  <si>
    <t>タガント</t>
    <phoneticPr fontId="1"/>
  </si>
  <si>
    <t>デジタルセキュリティ技術</t>
    <rPh sb="10" eb="12">
      <t>ギジュツ</t>
    </rPh>
    <phoneticPr fontId="1"/>
  </si>
  <si>
    <t>リスク要因</t>
    <rPh sb="3" eb="5">
      <t>ヨウイン</t>
    </rPh>
    <phoneticPr fontId="1"/>
  </si>
  <si>
    <t>評価項目</t>
    <rPh sb="0" eb="4">
      <t>ヒョウカコウモク</t>
    </rPh>
    <phoneticPr fontId="1"/>
  </si>
  <si>
    <t>評価結果</t>
    <rPh sb="0" eb="4">
      <t>ヒョウカケッカ</t>
    </rPh>
    <phoneticPr fontId="1"/>
  </si>
  <si>
    <t>平均レート</t>
    <rPh sb="0" eb="2">
      <t>ヘイキン</t>
    </rPh>
    <phoneticPr fontId="1"/>
  </si>
  <si>
    <t>固有リスク係数</t>
    <rPh sb="0" eb="2">
      <t>コユウ</t>
    </rPh>
    <rPh sb="5" eb="7">
      <t>ケイスウ</t>
    </rPh>
    <phoneticPr fontId="1"/>
  </si>
  <si>
    <t>代表値</t>
    <rPh sb="0" eb="3">
      <t>ダイヒョウチ</t>
    </rPh>
    <phoneticPr fontId="1"/>
  </si>
  <si>
    <t>使用頻度</t>
    <rPh sb="0" eb="4">
      <t>シヨウヒンド</t>
    </rPh>
    <phoneticPr fontId="1"/>
  </si>
  <si>
    <t>通用する範囲（公開範囲）</t>
  </si>
  <si>
    <t>普及度・発行量</t>
  </si>
  <si>
    <t>無効化・失効後の確実性</t>
  </si>
  <si>
    <t>ブラックマーケット</t>
  </si>
  <si>
    <t>発行機関</t>
  </si>
  <si>
    <t>社会的認知度</t>
  </si>
  <si>
    <t>制度化の有無</t>
  </si>
  <si>
    <t>再発行の厳密性</t>
  </si>
  <si>
    <t>使用要件（コピー不可）</t>
  </si>
  <si>
    <t>真偽判別方法の徹底</t>
  </si>
  <si>
    <t>照会・検証の可能性</t>
  </si>
  <si>
    <t>不正・脆弱性事例の共有</t>
  </si>
  <si>
    <t>NA</t>
    <phoneticPr fontId="1"/>
  </si>
  <si>
    <t>利用可能性</t>
    <rPh sb="0" eb="5">
      <t>リヨウカノウセイ</t>
    </rPh>
    <phoneticPr fontId="1"/>
  </si>
  <si>
    <t>有効期間</t>
    <rPh sb="0" eb="4">
      <t>ユウコウキカン</t>
    </rPh>
    <phoneticPr fontId="1"/>
  </si>
  <si>
    <t>信頼性</t>
    <rPh sb="0" eb="3">
      <t>シンライセイ</t>
    </rPh>
    <phoneticPr fontId="1"/>
  </si>
  <si>
    <t>第三者利用</t>
    <rPh sb="0" eb="3">
      <t>ダイサンシャ</t>
    </rPh>
    <rPh sb="3" eb="5">
      <t>リヨウ</t>
    </rPh>
    <phoneticPr fontId="1"/>
  </si>
  <si>
    <t>問題意識に基づく活動家組織</t>
    <rPh sb="0" eb="4">
      <t>モンダイイシキ</t>
    </rPh>
    <rPh sb="5" eb="6">
      <t>モト</t>
    </rPh>
    <rPh sb="8" eb="11">
      <t>カツドウカ</t>
    </rPh>
    <rPh sb="11" eb="13">
      <t>ソシキ</t>
    </rPh>
    <phoneticPr fontId="1"/>
  </si>
  <si>
    <t>政治的動機に基づくグループ又は国家</t>
    <rPh sb="0" eb="3">
      <t>セイジテキ</t>
    </rPh>
    <rPh sb="3" eb="5">
      <t>ドウキ</t>
    </rPh>
    <rPh sb="6" eb="7">
      <t>モト</t>
    </rPh>
    <rPh sb="13" eb="14">
      <t>マタ</t>
    </rPh>
    <rPh sb="15" eb="17">
      <t>コッカ</t>
    </rPh>
    <phoneticPr fontId="1"/>
  </si>
  <si>
    <t>利益を求める日和見行為者・個人</t>
    <rPh sb="0" eb="2">
      <t>リエキ</t>
    </rPh>
    <rPh sb="3" eb="4">
      <t>モト</t>
    </rPh>
    <rPh sb="6" eb="12">
      <t>ヒヨリミコウイシャ</t>
    </rPh>
    <rPh sb="13" eb="15">
      <t>コジン</t>
    </rPh>
    <phoneticPr fontId="1"/>
  </si>
  <si>
    <t>変造・改ざん</t>
    <rPh sb="0" eb="2">
      <t>ヘンゾウ</t>
    </rPh>
    <rPh sb="3" eb="4">
      <t>カイ</t>
    </rPh>
    <phoneticPr fontId="1"/>
  </si>
  <si>
    <t xml:space="preserve">リスク係数の最大値 ＝ </t>
    <rPh sb="3" eb="5">
      <t>ケイスウ</t>
    </rPh>
    <rPh sb="6" eb="9">
      <t>サイダイチ</t>
    </rPh>
    <phoneticPr fontId="1"/>
  </si>
  <si>
    <t>文書固有のリスク要因の評価</t>
    <rPh sb="0" eb="2">
      <t>ブンショ</t>
    </rPh>
    <rPh sb="2" eb="4">
      <t>コユウ</t>
    </rPh>
    <rPh sb="8" eb="10">
      <t>ヨウイン</t>
    </rPh>
    <rPh sb="11" eb="13">
      <t>ヒョウカ</t>
    </rPh>
    <phoneticPr fontId="1"/>
  </si>
  <si>
    <t>固有のリスク係数（代表値） =</t>
    <rPh sb="0" eb="2">
      <t>コユウ</t>
    </rPh>
    <rPh sb="6" eb="8">
      <t>ケイスウ</t>
    </rPh>
    <rPh sb="9" eb="12">
      <t>ダイヒョウチ</t>
    </rPh>
    <phoneticPr fontId="1"/>
  </si>
  <si>
    <t>脅威の評価 （意図及び能力)</t>
    <rPh sb="0" eb="2">
      <t>キョウイ</t>
    </rPh>
    <rPh sb="3" eb="5">
      <t>ヒョウカ</t>
    </rPh>
    <rPh sb="7" eb="9">
      <t>イト</t>
    </rPh>
    <rPh sb="9" eb="10">
      <t>オヨ</t>
    </rPh>
    <rPh sb="11" eb="13">
      <t>ノウリョク</t>
    </rPh>
    <phoneticPr fontId="1"/>
  </si>
  <si>
    <t>文書のリスクレーティング</t>
    <rPh sb="0" eb="2">
      <t>ブンショ</t>
    </rPh>
    <phoneticPr fontId="1"/>
  </si>
  <si>
    <t>RMSレート（目標値）</t>
    <rPh sb="7" eb="10">
      <t>モクヒョウチ</t>
    </rPh>
    <phoneticPr fontId="1"/>
  </si>
  <si>
    <t>RMSレートの設定</t>
    <rPh sb="7" eb="9">
      <t>セッテイ</t>
    </rPh>
    <phoneticPr fontId="1"/>
  </si>
  <si>
    <t>エンボス</t>
    <phoneticPr fontId="1"/>
  </si>
  <si>
    <t>意図的・既知の誤り</t>
    <rPh sb="0" eb="3">
      <t>イトテキ</t>
    </rPh>
    <rPh sb="4" eb="6">
      <t>キチ</t>
    </rPh>
    <rPh sb="7" eb="8">
      <t>アヤマ</t>
    </rPh>
    <phoneticPr fontId="1"/>
  </si>
  <si>
    <t>赤外</t>
    <rPh sb="0" eb="2">
      <t>セキガイ</t>
    </rPh>
    <phoneticPr fontId="1"/>
  </si>
  <si>
    <t>DOVIDs</t>
    <phoneticPr fontId="1"/>
  </si>
  <si>
    <t>透明型DOVIDs</t>
    <rPh sb="0" eb="3">
      <t>トウメイガタ</t>
    </rPh>
    <phoneticPr fontId="1"/>
  </si>
  <si>
    <t>デジタル生成保護</t>
    <rPh sb="4" eb="8">
      <t>セイセイホゴ</t>
    </rPh>
    <phoneticPr fontId="1"/>
  </si>
  <si>
    <t>汎用型DOVIDs</t>
    <rPh sb="0" eb="2">
      <t>ハンヨウ</t>
    </rPh>
    <rPh sb="2" eb="3">
      <t>ガタ</t>
    </rPh>
    <phoneticPr fontId="1"/>
  </si>
  <si>
    <t>透明DOVIDs</t>
  </si>
  <si>
    <t>コバート確認型DOVIDs</t>
  </si>
  <si>
    <t>進化型DOVIDs</t>
    <rPh sb="0" eb="3">
      <t>シンカガタ</t>
    </rPh>
    <phoneticPr fontId="1"/>
  </si>
  <si>
    <t>高精細メタライズドDOVIDs</t>
    <phoneticPr fontId="1"/>
  </si>
  <si>
    <t>個別化イメージDOVIDs</t>
    <phoneticPr fontId="1"/>
  </si>
  <si>
    <t>選択技術の数/セキュリティレート (総計)</t>
    <rPh sb="0" eb="4">
      <t>センタクギジュツ</t>
    </rPh>
    <rPh sb="5" eb="6">
      <t>カズ</t>
    </rPh>
    <rPh sb="18" eb="20">
      <t>ソウケイ</t>
    </rPh>
    <phoneticPr fontId="1"/>
  </si>
  <si>
    <t>（脅威アクター別の脅威レートの可視化）</t>
    <rPh sb="1" eb="3">
      <t>キョウイ</t>
    </rPh>
    <rPh sb="7" eb="8">
      <t>ベツ</t>
    </rPh>
    <rPh sb="9" eb="11">
      <t>キョウイ</t>
    </rPh>
    <rPh sb="15" eb="18">
      <t>カシカ</t>
    </rPh>
    <phoneticPr fontId="1"/>
  </si>
  <si>
    <t>所在・保管状態</t>
    <phoneticPr fontId="1"/>
  </si>
  <si>
    <t>技術選択とセキュリティレート</t>
    <rPh sb="0" eb="2">
      <t>ギジュツ</t>
    </rPh>
    <rPh sb="2" eb="4">
      <t>センタク</t>
    </rPh>
    <phoneticPr fontId="1"/>
  </si>
  <si>
    <t>個別技術のレーティング</t>
    <rPh sb="0" eb="2">
      <t>コベツ</t>
    </rPh>
    <rPh sb="2" eb="4">
      <t>ギジュツ</t>
    </rPh>
    <phoneticPr fontId="1"/>
  </si>
  <si>
    <t>セキュリティ機能</t>
    <rPh sb="6" eb="8">
      <t>キノウ</t>
    </rPh>
    <phoneticPr fontId="1"/>
  </si>
  <si>
    <t>低い – 2</t>
    <phoneticPr fontId="1"/>
  </si>
  <si>
    <t>脅威レート</t>
    <rPh sb="0" eb="2">
      <t>キョウイ</t>
    </rPh>
    <phoneticPr fontId="1"/>
  </si>
  <si>
    <t>※引用：ISO 22388 表A.8－3レベル化されたリスクマトリックス</t>
    <rPh sb="1" eb="3">
      <t>インヨウ</t>
    </rPh>
    <rPh sb="14" eb="15">
      <t>ヒョウ</t>
    </rPh>
    <rPh sb="23" eb="24">
      <t>カ</t>
    </rPh>
    <phoneticPr fontId="1"/>
  </si>
  <si>
    <t>薬剤反応</t>
    <phoneticPr fontId="1"/>
  </si>
  <si>
    <t>着色繊維</t>
  </si>
  <si>
    <t>不可視（コバート）繊維，小片及びプランシェット</t>
    <phoneticPr fontId="1"/>
  </si>
  <si>
    <t>ペン反応性（基材）</t>
    <phoneticPr fontId="1"/>
  </si>
  <si>
    <t>マイクロ印刷・ナノ印刷</t>
  </si>
  <si>
    <t>セキュア又は専用のフォント</t>
  </si>
  <si>
    <t>触覚による像，凹版印刷，視覚障がい者向けコード</t>
  </si>
  <si>
    <t>マイクロ・ナノ構造変調イメージ</t>
  </si>
  <si>
    <t>意図的・既知の誤り</t>
  </si>
  <si>
    <t>溶解性インキ</t>
  </si>
  <si>
    <t>赤外線又は紫外線蛍光インキ</t>
  </si>
  <si>
    <t>赤外透過</t>
  </si>
  <si>
    <t>メタリック，パール及び虹色</t>
  </si>
  <si>
    <t>タグインキ</t>
  </si>
  <si>
    <t>保護ラミネート・コーティング</t>
  </si>
  <si>
    <t>レーザ彫刻・エッチング</t>
  </si>
  <si>
    <t>機械読取技術 (MRT)a</t>
  </si>
  <si>
    <t>メタライズドDOVIDs</t>
  </si>
  <si>
    <t>デメタライズドDOVIDs</t>
  </si>
  <si>
    <t>ハイブリッドDOVIDs</t>
  </si>
  <si>
    <t>DOVIDsのサブ機能（最大10レートまで）</t>
    <rPh sb="9" eb="11">
      <t>キノウ</t>
    </rPh>
    <rPh sb="12" eb="14">
      <t>サイダイ</t>
    </rPh>
    <phoneticPr fontId="1"/>
  </si>
  <si>
    <t>表面レリーフ効果</t>
  </si>
  <si>
    <t>回折型ウォーターマーク</t>
  </si>
  <si>
    <t>回折型ナノ機能</t>
  </si>
  <si>
    <t>回折型マイクロ機能</t>
  </si>
  <si>
    <t>レーザエッチングによるパーソナライズ光学可変素子</t>
  </si>
  <si>
    <t>超薄膜セキュリティオーバーレイヤー（7-12um）</t>
  </si>
  <si>
    <t>バーチャルイメージDOVIDs</t>
  </si>
  <si>
    <t>（セキュリティレートの可視化）</t>
    <rPh sb="11" eb="14">
      <t>カシカ</t>
    </rPh>
    <phoneticPr fontId="1"/>
  </si>
  <si>
    <t>Vl: とても低い, L: 低い, M: 中程度, H: 高い, Vh: とても高い,  N/A: 該当無し 
a～oの基準は、附属書表C.1の”キー”を参照すること</t>
    <rPh sb="60" eb="62">
      <t>キジュン</t>
    </rPh>
    <rPh sb="64" eb="67">
      <t>フゾクショ</t>
    </rPh>
    <rPh sb="67" eb="68">
      <t>ヒョウ</t>
    </rPh>
    <rPh sb="77" eb="79">
      <t>サンショウ</t>
    </rPh>
    <phoneticPr fontId="1"/>
  </si>
  <si>
    <t>氏名</t>
  </si>
  <si>
    <t>所属</t>
  </si>
  <si>
    <t>（座長）</t>
  </si>
  <si>
    <t>小　尾　高　史</t>
  </si>
  <si>
    <t>国立大学法人東京科学大学</t>
  </si>
  <si>
    <t>（幹事）</t>
  </si>
  <si>
    <t>榊　原　幹　彦</t>
  </si>
  <si>
    <t>株式会社セキュリシス総合研究所</t>
  </si>
  <si>
    <t>（委員）</t>
  </si>
  <si>
    <t>赤　尾　佳　則</t>
  </si>
  <si>
    <t>科学警察研究所</t>
  </si>
  <si>
    <t>鎌　田　康　昌</t>
  </si>
  <si>
    <t>TOPPANエッジ株式会社</t>
  </si>
  <si>
    <t>鈴　木　宏　昌</t>
  </si>
  <si>
    <t>特種東海製紙株式会社</t>
  </si>
  <si>
    <t>関　根　　　聡</t>
  </si>
  <si>
    <t>花　田　朋　広</t>
  </si>
  <si>
    <t>東洋インキ株式会社</t>
  </si>
  <si>
    <t>村　松　正　男</t>
  </si>
  <si>
    <t>次世代ICカード研究会</t>
  </si>
  <si>
    <t>山　内　　　豪</t>
  </si>
  <si>
    <t>大日本印刷株式会社</t>
  </si>
  <si>
    <t>家根田　正　美</t>
  </si>
  <si>
    <t>一般社団法人日本資金決済業協会</t>
  </si>
  <si>
    <t>（オブザーバ）</t>
  </si>
  <si>
    <t>坂　本　敦　志</t>
  </si>
  <si>
    <t>三井住友カード株式会社</t>
  </si>
  <si>
    <t>渡　邉　恵　美</t>
  </si>
  <si>
    <t>株式会社ジェーシービー</t>
  </si>
  <si>
    <t>（事務局）</t>
  </si>
  <si>
    <t>岩　﨑　　　健</t>
  </si>
  <si>
    <t>独立行政法人国立印刷局</t>
  </si>
  <si>
    <t>川　口　泰　正</t>
  </si>
  <si>
    <t>杉　山　博　之</t>
  </si>
  <si>
    <t>長　澤　慎之介</t>
  </si>
  <si>
    <t>山　越　　　学</t>
  </si>
  <si>
    <t>メンバー構成表（五十音順）</t>
    <phoneticPr fontId="1"/>
  </si>
  <si>
    <t>監修　ISO 22388対訳版検討会</t>
    <rPh sb="0" eb="2">
      <t>カンシュウ</t>
    </rPh>
    <phoneticPr fontId="1"/>
  </si>
  <si>
    <t>N/A-0</t>
    <phoneticPr fontId="1"/>
  </si>
  <si>
    <t>パーソナライズ技術及び技法</t>
    <rPh sb="7" eb="9">
      <t>ギジュツ</t>
    </rPh>
    <rPh sb="9" eb="10">
      <t>オヨ</t>
    </rPh>
    <rPh sb="11" eb="13">
      <t>ギホウ</t>
    </rPh>
    <phoneticPr fontId="1"/>
  </si>
  <si>
    <t>物理層デジタル検証保護</t>
    <rPh sb="9" eb="11">
      <t>ホゴ</t>
    </rPh>
    <phoneticPr fontId="1"/>
  </si>
  <si>
    <t>りん光インキ</t>
    <phoneticPr fontId="1"/>
  </si>
  <si>
    <t>多階調すき入れ</t>
    <rPh sb="0" eb="3">
      <t>タカイチョウ</t>
    </rPh>
    <rPh sb="5" eb="6">
      <t>イ</t>
    </rPh>
    <phoneticPr fontId="1"/>
  </si>
  <si>
    <t>定位置すき入れ</t>
    <rPh sb="5" eb="6">
      <t>イ</t>
    </rPh>
    <phoneticPr fontId="1"/>
  </si>
  <si>
    <t>すき入れ</t>
    <rPh sb="2" eb="3">
      <t>イ</t>
    </rPh>
    <phoneticPr fontId="1"/>
  </si>
  <si>
    <t>疑似透かし</t>
    <rPh sb="2" eb="3">
      <t>ス</t>
    </rPh>
    <phoneticPr fontId="1"/>
  </si>
  <si>
    <t>カード透かし</t>
    <rPh sb="3" eb="4">
      <t>ス</t>
    </rPh>
    <phoneticPr fontId="1"/>
  </si>
  <si>
    <t>UV機能</t>
    <rPh sb="2" eb="4">
      <t>キノウ</t>
    </rPh>
    <phoneticPr fontId="1"/>
  </si>
  <si>
    <t>白黒すき入れ</t>
    <rPh sb="4" eb="5">
      <t>イ</t>
    </rPh>
    <phoneticPr fontId="1"/>
  </si>
  <si>
    <t>疑似透かし</t>
    <rPh sb="0" eb="2">
      <t>ギジ</t>
    </rPh>
    <rPh sb="2" eb="3">
      <t>ス</t>
    </rPh>
    <phoneticPr fontId="1"/>
  </si>
  <si>
    <t>一般財団法人日本規格協会 2026年4月15日</t>
    <phoneticPr fontId="1"/>
  </si>
  <si>
    <t>日和見主義者/個人</t>
    <rPh sb="0" eb="3">
      <t>ヒヨリミ</t>
    </rPh>
    <rPh sb="3" eb="5">
      <t>シュギ</t>
    </rPh>
    <rPh sb="5" eb="6">
      <t>シャ</t>
    </rPh>
    <rPh sb="7" eb="9">
      <t>コジン</t>
    </rPh>
    <phoneticPr fontId="1"/>
  </si>
  <si>
    <t>注意：
本資料の所管は、独立行政法人国立印刷局研究所となります。内容に関しては、研究所(メールアドレス：kenkan@npb.go.jp）へお問合せ下さい。</t>
    <phoneticPr fontId="1"/>
  </si>
  <si>
    <t>変造・改ざん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</si>
</sst>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0.0"/>
  </numFmts>
  <fonts count="16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8"/>
      <color theme="1"/>
      <name val="メイリオ"/>
      <family val="3"/>
      <charset val="128"/>
    </font>
    <font>
      <sz val="8"/>
      <color theme="0" tint="-0.249977111117893"/>
      <name val="メイリオ"/>
      <family val="3"/>
      <charset val="128"/>
    </font>
    <font>
      <sz val="8"/>
      <color rgb="FF000000"/>
      <name val="メイリオ"/>
      <family val="3"/>
      <charset val="128"/>
    </font>
    <font>
      <b/>
      <sz val="8"/>
      <color theme="1"/>
      <name val="メイリオ"/>
      <family val="3"/>
      <charset val="128"/>
    </font>
    <font>
      <sz val="8"/>
      <color theme="0" tint="-0.499984740745262"/>
      <name val="メイリオ"/>
      <family val="3"/>
      <charset val="128"/>
    </font>
    <font>
      <sz val="6"/>
      <color theme="1"/>
      <name val="メイリオ"/>
      <family val="3"/>
      <charset val="128"/>
    </font>
    <font>
      <sz val="6"/>
      <color theme="0" tint="-0.499984740745262"/>
      <name val="メイリオ"/>
      <family val="3"/>
      <charset val="128"/>
    </font>
    <font>
      <vertAlign val="superscript"/>
      <sz val="8"/>
      <color theme="1"/>
      <name val="メイリオ"/>
      <family val="3"/>
      <charset val="128"/>
    </font>
    <font>
      <sz val="8"/>
      <color theme="1" tint="0.499984740745262"/>
      <name val="メイリオ"/>
      <family val="3"/>
      <charset val="128"/>
    </font>
    <font>
      <sz val="10.5"/>
      <color theme="1"/>
      <name val="游明朝"/>
      <family val="1"/>
      <charset val="128"/>
    </font>
    <font>
      <sz val="6"/>
      <color theme="0" tint="-0.249977111117893"/>
      <name val="メイリオ"/>
      <family val="3"/>
      <charset val="128"/>
    </font>
    <font>
      <b/>
      <sz val="6"/>
      <color theme="0" tint="-0.249977111117893"/>
      <name val="メイリオ"/>
      <family val="3"/>
      <charset val="128"/>
    </font>
    <font>
      <sz val="10"/>
      <color theme="1"/>
      <name val="游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DDEBF7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4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 style="hair">
        <color indexed="64"/>
      </right>
      <top style="hair">
        <color auto="1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3" fillId="5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8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76" fontId="7" fillId="0" borderId="0" xfId="0" applyNumberFormat="1" applyFont="1" applyAlignment="1">
      <alignment vertical="center" wrapText="1"/>
    </xf>
    <xf numFmtId="176" fontId="3" fillId="0" borderId="0" xfId="0" applyNumberFormat="1" applyFont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9" xfId="0" applyFont="1" applyBorder="1" applyAlignment="1">
      <alignment vertical="center" wrapText="1"/>
    </xf>
    <xf numFmtId="0" fontId="12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31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176" fontId="7" fillId="0" borderId="0" xfId="0" applyNumberFormat="1" applyFont="1" applyAlignment="1" applyProtection="1">
      <alignment horizontal="center" vertical="center" wrapText="1"/>
    </xf>
    <xf numFmtId="176" fontId="7" fillId="0" borderId="0" xfId="0" applyNumberFormat="1" applyFont="1" applyAlignment="1" applyProtection="1">
      <alignment vertical="center" wrapText="1"/>
    </xf>
    <xf numFmtId="176" fontId="3" fillId="0" borderId="0" xfId="0" applyNumberFormat="1" applyFont="1" applyAlignment="1" applyProtection="1">
      <alignment horizontal="center" vertical="center" wrapText="1"/>
    </xf>
    <xf numFmtId="176" fontId="3" fillId="0" borderId="0" xfId="0" applyNumberFormat="1" applyFont="1" applyAlignment="1" applyProtection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5" fillId="4" borderId="11" xfId="0" applyFont="1" applyFill="1" applyBorder="1" applyAlignment="1" applyProtection="1">
      <alignment vertical="center" wrapText="1"/>
      <protection locked="0"/>
    </xf>
    <xf numFmtId="0" fontId="5" fillId="4" borderId="12" xfId="0" applyFont="1" applyFill="1" applyBorder="1" applyAlignment="1" applyProtection="1">
      <alignment vertical="center" wrapText="1"/>
      <protection locked="0"/>
    </xf>
    <xf numFmtId="0" fontId="5" fillId="4" borderId="13" xfId="0" applyFont="1" applyFill="1" applyBorder="1" applyAlignment="1" applyProtection="1">
      <alignment vertical="center" wrapText="1"/>
      <protection locked="0"/>
    </xf>
    <xf numFmtId="0" fontId="5" fillId="4" borderId="14" xfId="0" applyFont="1" applyFill="1" applyBorder="1" applyAlignment="1" applyProtection="1">
      <alignment vertical="center" wrapText="1"/>
      <protection locked="0"/>
    </xf>
    <xf numFmtId="0" fontId="15" fillId="0" borderId="0" xfId="0" applyFont="1" applyAlignment="1">
      <alignment horizontal="justify" vertical="center" wrapText="1"/>
    </xf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3" fillId="3" borderId="0" xfId="0" applyFont="1" applyFill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5" fillId="4" borderId="10" xfId="0" applyFont="1" applyFill="1" applyBorder="1" applyAlignment="1" applyProtection="1">
      <alignment vertical="center" wrapText="1"/>
      <protection locked="0"/>
    </xf>
    <xf numFmtId="0" fontId="5" fillId="4" borderId="21" xfId="0" applyFont="1" applyFill="1" applyBorder="1" applyAlignment="1" applyProtection="1">
      <alignment vertical="center" wrapText="1"/>
      <protection locked="0"/>
    </xf>
    <xf numFmtId="0" fontId="5" fillId="4" borderId="9" xfId="0" applyFont="1" applyFill="1" applyBorder="1" applyAlignment="1" applyProtection="1">
      <alignment vertical="center" wrapText="1"/>
      <protection locked="0"/>
    </xf>
    <xf numFmtId="0" fontId="5" fillId="4" borderId="8" xfId="0" applyFont="1" applyFill="1" applyBorder="1" applyAlignment="1" applyProtection="1">
      <alignment vertical="center" wrapText="1"/>
      <protection locked="0"/>
    </xf>
    <xf numFmtId="0" fontId="3" fillId="7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3" borderId="2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3" borderId="30" xfId="0" applyFont="1" applyFill="1" applyBorder="1" applyAlignment="1" applyProtection="1">
      <alignment horizontal="center" vertical="center" wrapText="1"/>
      <protection locked="0"/>
    </xf>
    <xf numFmtId="0" fontId="3" fillId="3" borderId="22" xfId="0" applyFont="1" applyFill="1" applyBorder="1" applyAlignment="1" applyProtection="1">
      <alignment horizontal="center" vertical="center" wrapText="1"/>
      <protection locked="0"/>
    </xf>
    <xf numFmtId="0" fontId="3" fillId="3" borderId="24" xfId="0" applyFont="1" applyFill="1" applyBorder="1" applyAlignment="1" applyProtection="1">
      <alignment horizontal="center" vertical="center" wrapText="1"/>
      <protection locked="0"/>
    </xf>
    <xf numFmtId="0" fontId="3" fillId="3" borderId="23" xfId="0" applyFont="1" applyFill="1" applyBorder="1" applyAlignment="1" applyProtection="1">
      <alignment horizontal="center" vertical="center" wrapText="1"/>
      <protection locked="0"/>
    </xf>
    <xf numFmtId="0" fontId="3" fillId="0" borderId="23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/>
    </xf>
    <xf numFmtId="0" fontId="6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177" fontId="3" fillId="0" borderId="5" xfId="0" applyNumberFormat="1" applyFont="1" applyBorder="1" applyAlignment="1">
      <alignment horizontal="center" vertical="center" wrapText="1"/>
    </xf>
    <xf numFmtId="177" fontId="3" fillId="0" borderId="6" xfId="0" applyNumberFormat="1" applyFont="1" applyBorder="1" applyAlignment="1">
      <alignment horizontal="center" vertical="center" wrapText="1"/>
    </xf>
    <xf numFmtId="177" fontId="3" fillId="0" borderId="7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177" fontId="3" fillId="6" borderId="5" xfId="0" applyNumberFormat="1" applyFont="1" applyFill="1" applyBorder="1" applyAlignment="1">
      <alignment horizontal="center" vertical="center" wrapText="1"/>
    </xf>
    <xf numFmtId="177" fontId="3" fillId="6" borderId="6" xfId="0" applyNumberFormat="1" applyFont="1" applyFill="1" applyBorder="1" applyAlignment="1">
      <alignment horizontal="center" vertical="center" wrapText="1"/>
    </xf>
    <xf numFmtId="177" fontId="3" fillId="6" borderId="7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right" vertical="center" wrapText="1"/>
    </xf>
    <xf numFmtId="176" fontId="3" fillId="3" borderId="1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5" borderId="1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5" xfId="0" applyFont="1" applyFill="1" applyBorder="1" applyAlignment="1" applyProtection="1">
      <alignment horizontal="center" vertical="center" wrapText="1"/>
      <protection locked="0"/>
    </xf>
    <xf numFmtId="0" fontId="3" fillId="0" borderId="26" xfId="0" applyFont="1" applyFill="1" applyBorder="1" applyAlignment="1" applyProtection="1">
      <alignment horizontal="center" vertical="center" wrapText="1"/>
      <protection locked="0"/>
    </xf>
    <xf numFmtId="0" fontId="3" fillId="0" borderId="27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1" xfId="0" applyFont="1" applyBorder="1" applyAlignment="1">
      <alignment vertical="center" wrapText="1"/>
    </xf>
    <xf numFmtId="0" fontId="3" fillId="0" borderId="21" xfId="0" applyFont="1" applyFill="1" applyBorder="1" applyAlignment="1">
      <alignment vertical="center" wrapText="1"/>
    </xf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 vertical="top" wrapText="1"/>
    </xf>
  </cellXfs>
  <cellStyles count="1">
    <cellStyle name="標準" xfId="0" builtinId="0"/>
  </cellStyles>
  <dxfs count="49"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4" tint="0.79998168889431442"/>
        </patternFill>
      </fill>
    </dxf>
    <dxf>
      <fill>
        <patternFill>
          <bgColor theme="9" tint="0.59996337778862885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5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CCCC"/>
        </patternFill>
      </fill>
    </dxf>
    <dxf>
      <fill>
        <patternFill>
          <bgColor rgb="FFFF505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  <dxf>
      <fill>
        <patternFill>
          <bgColor rgb="FFFFCCCC"/>
        </patternFill>
      </fill>
    </dxf>
  </dxfs>
  <tableStyles count="0" defaultTableStyle="TableStyleMedium2" defaultPivotStyle="PivotStyleLight16"/>
  <colors>
    <mruColors>
      <color rgb="FFD9E1F2"/>
      <color rgb="FFFFCCCC"/>
      <color rgb="FF99FF99"/>
      <color rgb="FFFFFF99"/>
      <color rgb="FF66FF66"/>
      <color rgb="FFFFFF66"/>
      <color rgb="FFFF5050"/>
      <color rgb="FFFF9999"/>
      <color rgb="FFFF6600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eetMetadata" Target="metadata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0142152095158755"/>
          <c:y val="0.19914386810632609"/>
          <c:w val="0.87093421828807649"/>
          <c:h val="0.62363660755050365"/>
        </c:manualLayout>
      </c:layout>
      <c:lineChart>
        <c:grouping val="standard"/>
        <c:varyColors val="0"/>
        <c:ser>
          <c:idx val="0"/>
          <c:order val="0"/>
          <c:tx>
            <c:strRef>
              <c:f>'脅威の評価（意図及び能力'!$C$6</c:f>
              <c:strCache>
                <c:ptCount val="1"/>
                <c:pt idx="0">
                  <c:v>問題意識に基づく活動家組織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Lit>
              <c:ptCount val="4"/>
              <c:pt idx="0">
                <c:v>偽造</c:v>
              </c:pt>
              <c:pt idx="1">
                <c:v>模造</c:v>
              </c:pt>
              <c:pt idx="2">
                <c:v>変造・改ざん</c:v>
              </c:pt>
              <c:pt idx="3">
                <c:v>不正入手</c:v>
              </c:pt>
            </c:strLit>
          </c:cat>
          <c:val>
            <c:numRef>
              <c:f>('脅威の評価（意図及び能力'!$F$6,'脅威の評価（意図及び能力'!$F$11,'脅威の評価（意図及び能力'!$F$16,'脅威の評価（意図及び能力'!$F$21)</c:f>
              <c:numCache>
                <c:formatCode>General</c:formatCode>
                <c:ptCount val="4"/>
                <c:pt idx="0">
                  <c:v>4</c:v>
                </c:pt>
                <c:pt idx="1">
                  <c:v>5</c:v>
                </c:pt>
                <c:pt idx="2">
                  <c:v>3</c:v>
                </c:pt>
                <c:pt idx="3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5E-470F-9A4C-7561345D4701}"/>
            </c:ext>
          </c:extLst>
        </c:ser>
        <c:ser>
          <c:idx val="1"/>
          <c:order val="1"/>
          <c:tx>
            <c:strRef>
              <c:f>'脅威の評価（意図及び能力'!$C$7</c:f>
              <c:strCache>
                <c:ptCount val="1"/>
                <c:pt idx="0">
                  <c:v>政治的動機に基づくグループ又は国家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Lit>
              <c:ptCount val="4"/>
              <c:pt idx="0">
                <c:v>偽造</c:v>
              </c:pt>
              <c:pt idx="1">
                <c:v>模造</c:v>
              </c:pt>
              <c:pt idx="2">
                <c:v>変造・改ざん</c:v>
              </c:pt>
              <c:pt idx="3">
                <c:v>不正入手</c:v>
              </c:pt>
            </c:strLit>
          </c:cat>
          <c:val>
            <c:numRef>
              <c:f>('脅威の評価（意図及び能力'!$F$7,'脅威の評価（意図及び能力'!$F$12,'脅威の評価（意図及び能力'!$F$17,'脅威の評価（意図及び能力'!$F$22)</c:f>
              <c:numCache>
                <c:formatCode>General</c:formatCode>
                <c:ptCount val="4"/>
                <c:pt idx="0">
                  <c:v>9</c:v>
                </c:pt>
                <c:pt idx="1">
                  <c:v>6</c:v>
                </c:pt>
                <c:pt idx="2">
                  <c:v>3</c:v>
                </c:pt>
                <c:pt idx="3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D5E-470F-9A4C-7561345D4701}"/>
            </c:ext>
          </c:extLst>
        </c:ser>
        <c:ser>
          <c:idx val="2"/>
          <c:order val="2"/>
          <c:tx>
            <c:strRef>
              <c:f>'脅威の評価（意図及び能力'!$C$8</c:f>
              <c:strCache>
                <c:ptCount val="1"/>
                <c:pt idx="0">
                  <c:v>犯罪組織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val>
            <c:numRef>
              <c:f>('脅威の評価（意図及び能力'!$F$8,'脅威の評価（意図及び能力'!$F$13,'脅威の評価（意図及び能力'!$F$18,'脅威の評価（意図及び能力'!$F$23)</c:f>
              <c:numCache>
                <c:formatCode>General</c:formatCode>
                <c:ptCount val="4"/>
                <c:pt idx="0">
                  <c:v>6</c:v>
                </c:pt>
                <c:pt idx="1">
                  <c:v>6</c:v>
                </c:pt>
                <c:pt idx="2">
                  <c:v>5</c:v>
                </c:pt>
                <c:pt idx="3">
                  <c:v>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D5E-470F-9A4C-7561345D4701}"/>
            </c:ext>
          </c:extLst>
        </c:ser>
        <c:ser>
          <c:idx val="3"/>
          <c:order val="3"/>
          <c:tx>
            <c:strRef>
              <c:f>'脅威の評価（意図及び能力'!$C$9</c:f>
              <c:strCache>
                <c:ptCount val="1"/>
                <c:pt idx="0">
                  <c:v>利益を求める日和見行為者・個人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val>
            <c:numRef>
              <c:f>('脅威の評価（意図及び能力'!$F$9,'脅威の評価（意図及び能力'!$F$14,'脅威の評価（意図及び能力'!$F$19,'脅威の評価（意図及び能力'!$F$24)</c:f>
              <c:numCache>
                <c:formatCode>General</c:formatCode>
                <c:ptCount val="4"/>
                <c:pt idx="0">
                  <c:v>3</c:v>
                </c:pt>
                <c:pt idx="1">
                  <c:v>5</c:v>
                </c:pt>
                <c:pt idx="2">
                  <c:v>5</c:v>
                </c:pt>
                <c:pt idx="3">
                  <c:v>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5E-470F-9A4C-7561345D4701}"/>
            </c:ext>
          </c:extLst>
        </c:ser>
        <c:ser>
          <c:idx val="4"/>
          <c:order val="4"/>
          <c:tx>
            <c:strRef>
              <c:f>'脅威の評価（意図及び能力'!$C$10</c:f>
              <c:strCache>
                <c:ptCount val="1"/>
                <c:pt idx="0">
                  <c:v>内部関係者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5"/>
              </a:solidFill>
              <a:ln w="9525">
                <a:solidFill>
                  <a:schemeClr val="accent5"/>
                </a:solidFill>
              </a:ln>
              <a:effectLst/>
            </c:spPr>
          </c:marker>
          <c:val>
            <c:numRef>
              <c:f>('脅威の評価（意図及び能力'!$F$10,'脅威の評価（意図及び能力'!$F$15,'脅威の評価（意図及び能力'!$F$20,'脅威の評価（意図及び能力'!$F$25)</c:f>
              <c:numCache>
                <c:formatCode>General</c:formatCode>
                <c:ptCount val="4"/>
                <c:pt idx="0">
                  <c:v>4</c:v>
                </c:pt>
                <c:pt idx="1">
                  <c:v>4</c:v>
                </c:pt>
                <c:pt idx="2">
                  <c:v>4</c:v>
                </c:pt>
                <c:pt idx="3">
                  <c:v>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5E-470F-9A4C-7561345D47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992363584"/>
        <c:axId val="1992365664"/>
      </c:lineChart>
      <c:catAx>
        <c:axId val="199236358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メイリオ" panose="020B0604030504040204" pitchFamily="50" charset="-128"/>
                    <a:ea typeface="メイリオ" panose="020B0604030504040204" pitchFamily="50" charset="-128"/>
                    <a:cs typeface="+mn-cs"/>
                  </a:defRPr>
                </a:pPr>
                <a:r>
                  <a:rPr lang="en-US"/>
                  <a:t>Atatack mode</a:t>
                </a:r>
                <a:endParaRPr lang="ja-JP"/>
              </a:p>
            </c:rich>
          </c:tx>
          <c:layout>
            <c:manualLayout>
              <c:xMode val="edge"/>
              <c:yMode val="edge"/>
              <c:x val="0.44248139044359347"/>
              <c:y val="0.9004793923546258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+mn-cs"/>
              </a:defRPr>
            </a:pPr>
            <a:endParaRPr lang="ja-JP"/>
          </a:p>
        </c:txPr>
        <c:crossAx val="1992365664"/>
        <c:crosses val="autoZero"/>
        <c:auto val="1"/>
        <c:lblAlgn val="ctr"/>
        <c:lblOffset val="100"/>
        <c:noMultiLvlLbl val="0"/>
      </c:catAx>
      <c:valAx>
        <c:axId val="199236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6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メイリオ" panose="020B0604030504040204" pitchFamily="50" charset="-128"/>
                    <a:ea typeface="メイリオ" panose="020B0604030504040204" pitchFamily="50" charset="-128"/>
                    <a:cs typeface="+mn-cs"/>
                  </a:defRPr>
                </a:pPr>
                <a:r>
                  <a:rPr lang="en-US"/>
                  <a:t>Threat rate</a:t>
                </a:r>
              </a:p>
            </c:rich>
          </c:tx>
          <c:layout>
            <c:manualLayout>
              <c:xMode val="edge"/>
              <c:yMode val="edge"/>
              <c:x val="2.2842998284443384E-3"/>
              <c:y val="0.43539262286672065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6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+mn-cs"/>
                </a:defRPr>
              </a:pPr>
              <a:endParaRPr lang="ja-JP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+mn-cs"/>
              </a:defRPr>
            </a:pPr>
            <a:endParaRPr lang="ja-JP"/>
          </a:p>
        </c:txPr>
        <c:crossAx val="19923635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9.8738383972094321E-2"/>
          <c:y val="2.6522967548369119E-2"/>
          <c:w val="0.88133796983630885"/>
          <c:h val="0.14253324913578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600">
          <a:latin typeface="メイリオ" panose="020B0604030504040204" pitchFamily="50" charset="-128"/>
          <a:ea typeface="メイリオ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918191917351111"/>
          <c:y val="0.19123611111111111"/>
          <c:w val="0.29628454292105377"/>
          <c:h val="0.6800061111111112"/>
        </c:manualLayout>
      </c:layout>
      <c:radarChart>
        <c:radarStyle val="marker"/>
        <c:varyColors val="0"/>
        <c:ser>
          <c:idx val="0"/>
          <c:order val="0"/>
          <c:tx>
            <c:v>セキュリティレート(総計)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技術選択とセキュリティレート!$E$85:$H$85</c:f>
              <c:strCache>
                <c:ptCount val="4"/>
                <c:pt idx="0">
                  <c:v>偽造</c:v>
                </c:pt>
                <c:pt idx="1">
                  <c:v>模造</c:v>
                </c:pt>
                <c:pt idx="2">
                  <c:v>変造・改ざん</c:v>
                </c:pt>
                <c:pt idx="3">
                  <c:v>不正入手</c:v>
                </c:pt>
              </c:strCache>
            </c:strRef>
          </c:cat>
          <c:val>
            <c:numRef>
              <c:f>技術選択とセキュリティレート!$E$114:$H$114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D6-4CE2-BE49-B480F60ACE29}"/>
            </c:ext>
          </c:extLst>
        </c:ser>
        <c:ser>
          <c:idx val="2"/>
          <c:order val="1"/>
          <c:tx>
            <c:strRef>
              <c:f>技術選択とセキュリティレート!$B$115</c:f>
              <c:strCache>
                <c:ptCount val="1"/>
                <c:pt idx="0">
                  <c:v>高リスク文書のRMSレート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技術選択とセキュリティレート!$E$85:$H$85</c:f>
              <c:strCache>
                <c:ptCount val="4"/>
                <c:pt idx="0">
                  <c:v>偽造</c:v>
                </c:pt>
                <c:pt idx="1">
                  <c:v>模造</c:v>
                </c:pt>
                <c:pt idx="2">
                  <c:v>変造・改ざん</c:v>
                </c:pt>
                <c:pt idx="3">
                  <c:v>不正入手</c:v>
                </c:pt>
              </c:strCache>
            </c:strRef>
          </c:cat>
          <c:val>
            <c:numRef>
              <c:f>技術選択とセキュリティレート!$E$115:$H$115</c:f>
              <c:numCache>
                <c:formatCode>0_ </c:formatCode>
                <c:ptCount val="4"/>
                <c:pt idx="0">
                  <c:v>50</c:v>
                </c:pt>
                <c:pt idx="1">
                  <c:v>40</c:v>
                </c:pt>
                <c:pt idx="2">
                  <c:v>35</c:v>
                </c:pt>
                <c:pt idx="3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DD6-4CE2-BE49-B480F60ACE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16899951"/>
        <c:axId val="1916895375"/>
      </c:radarChart>
      <c:catAx>
        <c:axId val="1916899951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+mn-cs"/>
              </a:defRPr>
            </a:pPr>
            <a:endParaRPr lang="ja-JP"/>
          </a:p>
        </c:txPr>
        <c:crossAx val="1916895375"/>
        <c:crosses val="autoZero"/>
        <c:auto val="1"/>
        <c:lblAlgn val="ctr"/>
        <c:lblOffset val="100"/>
        <c:noMultiLvlLbl val="0"/>
      </c:catAx>
      <c:valAx>
        <c:axId val="191689537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Cambria" panose="02040503050406030204" pitchFamily="18" charset="0"/>
                <a:ea typeface="Cambria" panose="02040503050406030204" pitchFamily="18" charset="0"/>
                <a:cs typeface="+mn-cs"/>
              </a:defRPr>
            </a:pPr>
            <a:endParaRPr lang="ja-JP"/>
          </a:p>
        </c:txPr>
        <c:crossAx val="191689995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0"/>
          <a:lstStyle/>
          <a:p>
            <a:pPr>
              <a:defRPr sz="7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+mn-cs"/>
              </a:defRPr>
            </a:pPr>
            <a:endParaRPr lang="ja-JP"/>
          </a:p>
        </c:txPr>
      </c:legendEntry>
      <c:layout>
        <c:manualLayout>
          <c:xMode val="edge"/>
          <c:yMode val="edge"/>
          <c:x val="0.58302262567072327"/>
          <c:y val="9.0660000000000004E-2"/>
          <c:w val="0.39509261350391811"/>
          <c:h val="0.13523332084049713"/>
        </c:manualLayout>
      </c:layout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0"/>
        <a:lstStyle/>
        <a:p>
          <a:pPr>
            <a:defRPr sz="7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Cambria" panose="02040503050406030204" pitchFamily="18" charset="0"/>
          <a:ea typeface="Cambria" panose="02040503050406030204" pitchFamily="18" charset="0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GBox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CheckBox" fmlaLink="$I$65" lockText="1"/>
</file>

<file path=xl/ctrlProps/ctrlProp7.xml><?xml version="1.0" encoding="utf-8"?>
<formControlPr xmlns="http://schemas.microsoft.com/office/spreadsheetml/2009/9/main" objectType="CheckBox" fmlaLink="I75" lockText="1"/>
</file>

<file path=xl/ctrlProps/ctrlProp8.xml><?xml version="1.0" encoding="utf-8"?>
<formControlPr xmlns="http://schemas.microsoft.com/office/spreadsheetml/2009/9/main" objectType="CheckBox" fmlaLink="$I$66" lockText="1"/>
</file>

<file path=xl/ctrlProps/ctrlProp9.xml><?xml version="1.0" encoding="utf-8"?>
<formControlPr xmlns="http://schemas.microsoft.com/office/spreadsheetml/2009/9/main" objectType="CheckBox" fmlaLink="$I$67" lockText="1"/>
</file>

<file path=xl/ctrlProps/ctrlProp10.xml><?xml version="1.0" encoding="utf-8"?>
<formControlPr xmlns="http://schemas.microsoft.com/office/spreadsheetml/2009/9/main" objectType="CheckBox" fmlaLink="$I$68" lockText="1"/>
</file>

<file path=xl/ctrlProps/ctrlProp11.xml><?xml version="1.0" encoding="utf-8"?>
<formControlPr xmlns="http://schemas.microsoft.com/office/spreadsheetml/2009/9/main" objectType="CheckBox" fmlaLink="$I$69" lockText="1"/>
</file>

<file path=xl/ctrlProps/ctrlProp12.xml><?xml version="1.0" encoding="utf-8"?>
<formControlPr xmlns="http://schemas.microsoft.com/office/spreadsheetml/2009/9/main" objectType="CheckBox" fmlaLink="$I$70" lockText="1"/>
</file>

<file path=xl/ctrlProps/ctrlProp13.xml><?xml version="1.0" encoding="utf-8"?>
<formControlPr xmlns="http://schemas.microsoft.com/office/spreadsheetml/2009/9/main" objectType="CheckBox" fmlaLink="$I$71" lockText="1"/>
</file>

<file path=xl/ctrlProps/ctrlProp14.xml><?xml version="1.0" encoding="utf-8"?>
<formControlPr xmlns="http://schemas.microsoft.com/office/spreadsheetml/2009/9/main" objectType="CheckBox" fmlaLink="$I$72" lockText="1"/>
</file>

<file path=xl/ctrlProps/ctrlProp15.xml><?xml version="1.0" encoding="utf-8"?>
<formControlPr xmlns="http://schemas.microsoft.com/office/spreadsheetml/2009/9/main" objectType="CheckBox" fmlaLink="$I$73" lockText="1"/>
</file>

<file path=xl/ctrlProps/ctrlProp16.xml><?xml version="1.0" encoding="utf-8"?>
<formControlPr xmlns="http://schemas.microsoft.com/office/spreadsheetml/2009/9/main" objectType="CheckBox" fmlaLink="$I$74" lockText="1"/>
</file>

<file path=xl/ctrlProps/ctrlProp17.xml><?xml version="1.0" encoding="utf-8"?>
<formControlPr xmlns="http://schemas.microsoft.com/office/spreadsheetml/2009/9/main" objectType="CheckBox" fmlaLink="$I$64" lockText="1"/>
</file>

<file path=xl/ctrlProps/ctrlProp18.xml><?xml version="1.0" encoding="utf-8"?>
<formControlPr xmlns="http://schemas.microsoft.com/office/spreadsheetml/2009/9/main" objectType="CheckBox" fmlaLink="$I$79"/>
</file>

<file path=xl/ctrlProps/ctrlProp19.xml><?xml version="1.0" encoding="utf-8"?>
<formControlPr xmlns="http://schemas.microsoft.com/office/spreadsheetml/2009/9/main" objectType="CheckBox" fmlaLink="$I$80"/>
</file>

<file path=xl/ctrlProps/ctrlProp20.xml><?xml version="1.0" encoding="utf-8"?>
<formControlPr xmlns="http://schemas.microsoft.com/office/spreadsheetml/2009/9/main" objectType="CheckBox" fmlaLink="$I$81"/>
</file>

<file path=xl/ctrlProps/ctrlProp21.xml><?xml version="1.0" encoding="utf-8"?>
<formControlPr xmlns="http://schemas.microsoft.com/office/spreadsheetml/2009/9/main" objectType="CheckBox" fmlaLink="$I$82"/>
</file>

<file path=xl/ctrlProps/ctrlProp22.xml><?xml version="1.0" encoding="utf-8"?>
<formControlPr xmlns="http://schemas.microsoft.com/office/spreadsheetml/2009/9/main" objectType="CheckBox" fmlaLink="$I$86"/>
</file>

<file path=xl/ctrlProps/ctrlProp23.xml><?xml version="1.0" encoding="utf-8"?>
<formControlPr xmlns="http://schemas.microsoft.com/office/spreadsheetml/2009/9/main" objectType="CheckBox" fmlaLink="$I$87"/>
</file>

<file path=xl/ctrlProps/ctrlProp24.xml><?xml version="1.0" encoding="utf-8"?>
<formControlPr xmlns="http://schemas.microsoft.com/office/spreadsheetml/2009/9/main" objectType="CheckBox" fmlaLink="$I$88"/>
</file>

<file path=xl/ctrlProps/ctrlProp25.xml><?xml version="1.0" encoding="utf-8"?>
<formControlPr xmlns="http://schemas.microsoft.com/office/spreadsheetml/2009/9/main" objectType="CheckBox" fmlaLink="$I$89"/>
</file>

<file path=xl/ctrlProps/ctrlProp26.xml><?xml version="1.0" encoding="utf-8"?>
<formControlPr xmlns="http://schemas.microsoft.com/office/spreadsheetml/2009/9/main" objectType="CheckBox" fmlaLink="$I$91"/>
</file>

<file path=xl/ctrlProps/ctrlProp27.xml><?xml version="1.0" encoding="utf-8"?>
<formControlPr xmlns="http://schemas.microsoft.com/office/spreadsheetml/2009/9/main" objectType="CheckBox" fmlaLink="$I$92"/>
</file>

<file path=xl/ctrlProps/ctrlProp28.xml><?xml version="1.0" encoding="utf-8"?>
<formControlPr xmlns="http://schemas.microsoft.com/office/spreadsheetml/2009/9/main" objectType="CheckBox" fmlaLink="$I$93"/>
</file>

<file path=xl/ctrlProps/ctrlProp29.xml><?xml version="1.0" encoding="utf-8"?>
<formControlPr xmlns="http://schemas.microsoft.com/office/spreadsheetml/2009/9/main" objectType="CheckBox" fmlaLink="$I$94"/>
</file>

<file path=xl/ctrlProps/ctrlProp30.xml><?xml version="1.0" encoding="utf-8"?>
<formControlPr xmlns="http://schemas.microsoft.com/office/spreadsheetml/2009/9/main" objectType="CheckBox" fmlaLink="$I$95"/>
</file>

<file path=xl/ctrlProps/ctrlProp31.xml><?xml version="1.0" encoding="utf-8"?>
<formControlPr xmlns="http://schemas.microsoft.com/office/spreadsheetml/2009/9/main" objectType="CheckBox" fmlaLink="$I$96"/>
</file>

<file path=xl/ctrlProps/ctrlProp32.xml><?xml version="1.0" encoding="utf-8"?>
<formControlPr xmlns="http://schemas.microsoft.com/office/spreadsheetml/2009/9/main" objectType="CheckBox" fmlaLink="$I$97"/>
</file>

<file path=xl/ctrlProps/ctrlProp33.xml><?xml version="1.0" encoding="utf-8"?>
<formControlPr xmlns="http://schemas.microsoft.com/office/spreadsheetml/2009/9/main" objectType="CheckBox" fmlaLink="$I$98"/>
</file>

<file path=xl/ctrlProps/ctrlProp34.xml><?xml version="1.0" encoding="utf-8"?>
<formControlPr xmlns="http://schemas.microsoft.com/office/spreadsheetml/2009/9/main" objectType="CheckBox" fmlaLink="$I$99"/>
</file>

<file path=xl/ctrlProps/ctrlProp35.xml><?xml version="1.0" encoding="utf-8"?>
<formControlPr xmlns="http://schemas.microsoft.com/office/spreadsheetml/2009/9/main" objectType="CheckBox" fmlaLink="$I$103"/>
</file>

<file path=xl/ctrlProps/ctrlProp36.xml><?xml version="1.0" encoding="utf-8"?>
<formControlPr xmlns="http://schemas.microsoft.com/office/spreadsheetml/2009/9/main" objectType="CheckBox" fmlaLink="$I$104"/>
</file>

<file path=xl/ctrlProps/ctrlProp37.xml><?xml version="1.0" encoding="utf-8"?>
<formControlPr xmlns="http://schemas.microsoft.com/office/spreadsheetml/2009/9/main" objectType="CheckBox" fmlaLink="$I$105"/>
</file>

<file path=xl/ctrlProps/ctrlProp38.xml><?xml version="1.0" encoding="utf-8"?>
<formControlPr xmlns="http://schemas.microsoft.com/office/spreadsheetml/2009/9/main" objectType="CheckBox" fmlaLink="$I$109" lockText="1"/>
</file>

<file path=xl/ctrlProps/ctrlProp39.xml><?xml version="1.0" encoding="utf-8"?>
<formControlPr xmlns="http://schemas.microsoft.com/office/spreadsheetml/2009/9/main" objectType="CheckBox" fmlaLink="$I$110" lockText="1"/>
</file>

<file path=xl/ctrlProps/ctrlProp40.xml><?xml version="1.0" encoding="utf-8"?>
<formControlPr xmlns="http://schemas.microsoft.com/office/spreadsheetml/2009/9/main" objectType="CheckBox" fmlaLink="$I$111" lockText="1"/>
</file>

<file path=xl/ctrlProps/ctrlProp41.xml><?xml version="1.0" encoding="utf-8"?>
<formControlPr xmlns="http://schemas.microsoft.com/office/spreadsheetml/2009/9/main" objectType="CheckBox" fmlaLink="$I$13" lockText="1"/>
</file>

<file path=xl/ctrlProps/ctrlProp42.xml><?xml version="1.0" encoding="utf-8"?>
<formControlPr xmlns="http://schemas.microsoft.com/office/spreadsheetml/2009/9/main" objectType="CheckBox" fmlaLink="$I$48"/>
</file>

<file path=xl/ctrlProps/ctrlProp43.xml><?xml version="1.0" encoding="utf-8"?>
<formControlPr xmlns="http://schemas.microsoft.com/office/spreadsheetml/2009/9/main" objectType="CheckBox" fmlaLink="$I$49"/>
</file>

<file path=xl/ctrlProps/ctrlProp44.xml><?xml version="1.0" encoding="utf-8"?>
<formControlPr xmlns="http://schemas.microsoft.com/office/spreadsheetml/2009/9/main" objectType="CheckBox" fmlaLink="$I$51"/>
</file>

<file path=xl/ctrlProps/ctrlProp45.xml><?xml version="1.0" encoding="utf-8"?>
<formControlPr xmlns="http://schemas.microsoft.com/office/spreadsheetml/2009/9/main" objectType="CheckBox" fmlaLink="$I$52"/>
</file>

<file path=xl/ctrlProps/ctrlProp46.xml><?xml version="1.0" encoding="utf-8"?>
<formControlPr xmlns="http://schemas.microsoft.com/office/spreadsheetml/2009/9/main" objectType="CheckBox" fmlaLink="$I$53"/>
</file>

<file path=xl/ctrlProps/ctrlProp47.xml><?xml version="1.0" encoding="utf-8"?>
<formControlPr xmlns="http://schemas.microsoft.com/office/spreadsheetml/2009/9/main" objectType="CheckBox" fmlaLink="$I$54"/>
</file>

<file path=xl/ctrlProps/ctrlProp48.xml><?xml version="1.0" encoding="utf-8"?>
<formControlPr xmlns="http://schemas.microsoft.com/office/spreadsheetml/2009/9/main" objectType="CheckBox" fmlaLink="$I$55"/>
</file>

<file path=xl/ctrlProps/ctrlProp49.xml><?xml version="1.0" encoding="utf-8"?>
<formControlPr xmlns="http://schemas.microsoft.com/office/spreadsheetml/2009/9/main" objectType="CheckBox" fmlaLink="$I$57"/>
</file>

<file path=xl/ctrlProps/ctrlProp50.xml><?xml version="1.0" encoding="utf-8"?>
<formControlPr xmlns="http://schemas.microsoft.com/office/spreadsheetml/2009/9/main" objectType="CheckBox" fmlaLink="$I$58"/>
</file>

<file path=xl/ctrlProps/ctrlProp51.xml><?xml version="1.0" encoding="utf-8"?>
<formControlPr xmlns="http://schemas.microsoft.com/office/spreadsheetml/2009/9/main" objectType="CheckBox" fmlaLink="$I$59"/>
</file>

<file path=xl/ctrlProps/ctrlProp52.xml><?xml version="1.0" encoding="utf-8"?>
<formControlPr xmlns="http://schemas.microsoft.com/office/spreadsheetml/2009/9/main" objectType="CheckBox" fmlaLink="$I$14" lockText="1"/>
</file>

<file path=xl/ctrlProps/ctrlProp53.xml><?xml version="1.0" encoding="utf-8"?>
<formControlPr xmlns="http://schemas.microsoft.com/office/spreadsheetml/2009/9/main" objectType="CheckBox" fmlaLink="$I$15" lockText="1"/>
</file>

<file path=xl/ctrlProps/ctrlProp54.xml><?xml version="1.0" encoding="utf-8"?>
<formControlPr xmlns="http://schemas.microsoft.com/office/spreadsheetml/2009/9/main" objectType="CheckBox" fmlaLink="$I$16" lockText="1"/>
</file>

<file path=xl/ctrlProps/ctrlProp55.xml><?xml version="1.0" encoding="utf-8"?>
<formControlPr xmlns="http://schemas.microsoft.com/office/spreadsheetml/2009/9/main" objectType="CheckBox" fmlaLink="$I$17" lockText="1"/>
</file>

<file path=xl/ctrlProps/ctrlProp56.xml><?xml version="1.0" encoding="utf-8"?>
<formControlPr xmlns="http://schemas.microsoft.com/office/spreadsheetml/2009/9/main" objectType="CheckBox" fmlaLink="$I$18" lockText="1"/>
</file>

<file path=xl/ctrlProps/ctrlProp57.xml><?xml version="1.0" encoding="utf-8"?>
<formControlPr xmlns="http://schemas.microsoft.com/office/spreadsheetml/2009/9/main" objectType="CheckBox" fmlaLink="$I$19" lockText="1"/>
</file>

<file path=xl/ctrlProps/ctrlProp58.xml><?xml version="1.0" encoding="utf-8"?>
<formControlPr xmlns="http://schemas.microsoft.com/office/spreadsheetml/2009/9/main" objectType="CheckBox" fmlaLink="$I$20" lockText="1"/>
</file>

<file path=xl/ctrlProps/ctrlProp59.xml><?xml version="1.0" encoding="utf-8"?>
<formControlPr xmlns="http://schemas.microsoft.com/office/spreadsheetml/2009/9/main" objectType="CheckBox" fmlaLink="$I$21" lockText="1"/>
</file>

<file path=xl/ctrlProps/ctrlProp60.xml><?xml version="1.0" encoding="utf-8"?>
<formControlPr xmlns="http://schemas.microsoft.com/office/spreadsheetml/2009/9/main" objectType="CheckBox" fmlaLink="$I$18:$I$25" lockText="1"/>
</file>

<file path=xl/ctrlProps/ctrlProp61.xml><?xml version="1.0" encoding="utf-8"?>
<formControlPr xmlns="http://schemas.microsoft.com/office/spreadsheetml/2009/9/main" objectType="CheckBox" fmlaLink="$I$23" lockText="1"/>
</file>

<file path=xl/ctrlProps/ctrlProp62.xml><?xml version="1.0" encoding="utf-8"?>
<formControlPr xmlns="http://schemas.microsoft.com/office/spreadsheetml/2009/9/main" objectType="CheckBox" fmlaLink="$I$24" lockText="1"/>
</file>

<file path=xl/ctrlProps/ctrlProp63.xml><?xml version="1.0" encoding="utf-8"?>
<formControlPr xmlns="http://schemas.microsoft.com/office/spreadsheetml/2009/9/main" objectType="CheckBox" fmlaLink="$I$25" lockText="1"/>
</file>

<file path=xl/ctrlProps/ctrlProp64.xml><?xml version="1.0" encoding="utf-8"?>
<formControlPr xmlns="http://schemas.microsoft.com/office/spreadsheetml/2009/9/main" objectType="CheckBox" fmlaLink="$I$29"/>
</file>

<file path=xl/ctrlProps/ctrlProp65.xml><?xml version="1.0" encoding="utf-8"?>
<formControlPr xmlns="http://schemas.microsoft.com/office/spreadsheetml/2009/9/main" objectType="CheckBox" fmlaLink="$I$30"/>
</file>

<file path=xl/ctrlProps/ctrlProp66.xml><?xml version="1.0" encoding="utf-8"?>
<formControlPr xmlns="http://schemas.microsoft.com/office/spreadsheetml/2009/9/main" objectType="CheckBox" fmlaLink="$I$31"/>
</file>

<file path=xl/ctrlProps/ctrlProp67.xml><?xml version="1.0" encoding="utf-8"?>
<formControlPr xmlns="http://schemas.microsoft.com/office/spreadsheetml/2009/9/main" objectType="CheckBox" fmlaLink="$I$32"/>
</file>

<file path=xl/ctrlProps/ctrlProp68.xml><?xml version="1.0" encoding="utf-8"?>
<formControlPr xmlns="http://schemas.microsoft.com/office/spreadsheetml/2009/9/main" objectType="CheckBox" fmlaLink="$I$33"/>
</file>

<file path=xl/ctrlProps/ctrlProp69.xml><?xml version="1.0" encoding="utf-8"?>
<formControlPr xmlns="http://schemas.microsoft.com/office/spreadsheetml/2009/9/main" objectType="CheckBox" fmlaLink="$I$34"/>
</file>

<file path=xl/ctrlProps/ctrlProp70.xml><?xml version="1.0" encoding="utf-8"?>
<formControlPr xmlns="http://schemas.microsoft.com/office/spreadsheetml/2009/9/main" objectType="CheckBox" fmlaLink="$I$35"/>
</file>

<file path=xl/ctrlProps/ctrlProp71.xml><?xml version="1.0" encoding="utf-8"?>
<formControlPr xmlns="http://schemas.microsoft.com/office/spreadsheetml/2009/9/main" objectType="CheckBox" fmlaLink="$I$36"/>
</file>

<file path=xl/ctrlProps/ctrlProp72.xml><?xml version="1.0" encoding="utf-8"?>
<formControlPr xmlns="http://schemas.microsoft.com/office/spreadsheetml/2009/9/main" objectType="CheckBox" fmlaLink="$I$37"/>
</file>

<file path=xl/ctrlProps/ctrlProp73.xml><?xml version="1.0" encoding="utf-8"?>
<formControlPr xmlns="http://schemas.microsoft.com/office/spreadsheetml/2009/9/main" objectType="CheckBox" fmlaLink="$I$38"/>
</file>

<file path=xl/ctrlProps/ctrlProp74.xml><?xml version="1.0" encoding="utf-8"?>
<formControlPr xmlns="http://schemas.microsoft.com/office/spreadsheetml/2009/9/main" objectType="CheckBox" fmlaLink="$I$39"/>
</file>

<file path=xl/ctrlProps/ctrlProp75.xml><?xml version="1.0" encoding="utf-8"?>
<formControlPr xmlns="http://schemas.microsoft.com/office/spreadsheetml/2009/9/main" objectType="CheckBox" fmlaLink="$I$40"/>
</file>

<file path=xl/ctrlProps/ctrlProp76.xml><?xml version="1.0" encoding="utf-8"?>
<formControlPr xmlns="http://schemas.microsoft.com/office/spreadsheetml/2009/9/main" objectType="CheckBox" fmlaLink="$I$41"/>
</file>

<file path=xl/ctrlProps/ctrlProp77.xml><?xml version="1.0" encoding="utf-8"?>
<formControlPr xmlns="http://schemas.microsoft.com/office/spreadsheetml/2009/9/main" objectType="CheckBox" fmlaLink="$I$42"/>
</file>

<file path=xl/ctrlProps/ctrlProp78.xml><?xml version="1.0" encoding="utf-8"?>
<formControlPr xmlns="http://schemas.microsoft.com/office/spreadsheetml/2009/9/main" objectType="CheckBox" fmlaLink="$I$43"/>
</file>

<file path=xl/ctrlProps/ctrlProp79.xml><?xml version="1.0" encoding="utf-8"?>
<formControlPr xmlns="http://schemas.microsoft.com/office/spreadsheetml/2009/9/main" objectType="CheckBox" fmlaLink="$I$60"/>
</file>

<file path=xl/ctrlProps/ctrlProp80.xml><?xml version="1.0" encoding="utf-8"?>
<formControlPr xmlns="http://schemas.microsoft.com/office/spreadsheetml/2009/9/main" objectType="CheckBox" fmlaLink="$I$12" lockText="1"/>
</file>

<file path=xl/ctrlProps/ctrlProp81.xml><?xml version="1.0" encoding="utf-8"?>
<formControlPr xmlns="http://schemas.microsoft.com/office/spreadsheetml/2009/9/main" objectType="CheckBox" fmlaLink="$I$11"/>
</file>

<file path=xl/ctrlProps/ctrlProp82.xml><?xml version="1.0" encoding="utf-8"?>
<formControlPr xmlns="http://schemas.microsoft.com/office/spreadsheetml/2009/9/main" objectType="CheckBox" fmlaLink="$I$44"/>
</file>

<file path=xl/ctrlProps/ctrlProp83.xml><?xml version="1.0" encoding="utf-8"?>
<formControlPr xmlns="http://schemas.microsoft.com/office/spreadsheetml/2009/9/main" objectType="CheckBox" fmlaLink="$I$50"/>
</file>

<file path=xl/ctrlProps/ctrlProp84.xml><?xml version="1.0" encoding="utf-8"?>
<formControlPr xmlns="http://schemas.microsoft.com/office/spreadsheetml/2009/9/main" objectType="CheckBox" fmlaLink="$I$56"/>
</file>

<file path=xl/ctrlProps/ctrlProp85.xml><?xml version="1.0" encoding="utf-8"?>
<formControlPr xmlns="http://schemas.microsoft.com/office/spreadsheetml/2009/9/main" objectType="GBox" noThreeD="1"/>
</file>

<file path=xl/ctrlProps/ctrlProp86.xml><?xml version="1.0" encoding="utf-8"?>
<formControlPr xmlns="http://schemas.microsoft.com/office/spreadsheetml/2009/9/main" objectType="GBox" noThreeD="1"/>
</file>

<file path=xl/ctrlProps/ctrlProp87.xml><?xml version="1.0" encoding="utf-8"?>
<formControlPr xmlns="http://schemas.microsoft.com/office/spreadsheetml/2009/9/main" objectType="GBox" noThreeD="1"/>
</file>

<file path=xl/ctrlProps/ctrlProp88.xml><?xml version="1.0" encoding="utf-8"?>
<formControlPr xmlns="http://schemas.microsoft.com/office/spreadsheetml/2009/9/main" objectType="GBox" noThreeD="1"/>
</file>

<file path=xl/ctrlProps/ctrlProp89.xml><?xml version="1.0" encoding="utf-8"?>
<formControlPr xmlns="http://schemas.microsoft.com/office/spreadsheetml/2009/9/main" objectType="GBox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754120</xdr:colOff>
      <xdr:row>25</xdr:row>
      <xdr:rowOff>142514</xdr:rowOff>
    </xdr:from>
    <xdr:to>
      <xdr:col>4</xdr:col>
      <xdr:colOff>886239</xdr:colOff>
      <xdr:row>36</xdr:row>
      <xdr:rowOff>198778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oneCellAnchor>
    <xdr:from>
      <xdr:col>1</xdr:col>
      <xdr:colOff>24849</xdr:colOff>
      <xdr:row>1</xdr:row>
      <xdr:rowOff>41413</xdr:rowOff>
    </xdr:from>
    <xdr:ext cx="5408542" cy="1006337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977349" y="279538"/>
          <a:ext cx="5408542" cy="1006337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72000" rIns="72000" rtlCol="0" anchor="t">
          <a:noAutofit/>
        </a:bodyPr>
        <a:lstStyle/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ISO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22388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との対応）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本体：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5.2.3</a:t>
          </a: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附属書：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A.3.2</a:t>
          </a:r>
        </a:p>
        <a:p>
          <a:pPr>
            <a:lnSpc>
              <a:spcPts val="1000"/>
            </a:lnSpc>
          </a:pP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（使用方法）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・意図（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D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列）と能力（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E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列）を評価し、数値を入力する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F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列に意図と能力から算出された各攻撃モードの脅威レート（赤セル）が表示される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4</xdr:row>
          <xdr:rowOff>0</xdr:rowOff>
        </xdr:from>
        <xdr:to>
          <xdr:col>6</xdr:col>
          <xdr:colOff>85725</xdr:colOff>
          <xdr:row>5</xdr:row>
          <xdr:rowOff>104775</xdr:rowOff>
        </xdr:to>
        <xdr:sp macro="" textlink="">
          <xdr:nvSpPr>
            <xdr:cNvPr id="47125" name="Group Box 21" hidden="1">
              <a:extLst>
                <a:ext uri="{63B3BB69-23CF-44E3-9099-C40C66FF867C}">
                  <a14:compatExt spid="_x0000_s47125"/>
                </a:ext>
                <a:ext uri="{FF2B5EF4-FFF2-40B4-BE49-F238E27FC236}">
                  <a16:creationId xmlns:a16="http://schemas.microsoft.com/office/drawing/2014/main" id="{00000000-0008-0000-0100-000015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206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771525</xdr:colOff>
          <xdr:row>4</xdr:row>
          <xdr:rowOff>0</xdr:rowOff>
        </xdr:from>
        <xdr:to>
          <xdr:col>6</xdr:col>
          <xdr:colOff>247650</xdr:colOff>
          <xdr:row>5</xdr:row>
          <xdr:rowOff>104775</xdr:rowOff>
        </xdr:to>
        <xdr:sp macro="" textlink="">
          <xdr:nvSpPr>
            <xdr:cNvPr id="47126" name="Group Box 22" hidden="1">
              <a:extLst>
                <a:ext uri="{63B3BB69-23CF-44E3-9099-C40C66FF867C}">
                  <a14:compatExt spid="_x0000_s47126"/>
                </a:ext>
                <a:ext uri="{FF2B5EF4-FFF2-40B4-BE49-F238E27FC236}">
                  <a16:creationId xmlns:a16="http://schemas.microsoft.com/office/drawing/2014/main" id="{00000000-0008-0000-0100-000016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207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685800</xdr:colOff>
          <xdr:row>4</xdr:row>
          <xdr:rowOff>0</xdr:rowOff>
        </xdr:from>
        <xdr:to>
          <xdr:col>6</xdr:col>
          <xdr:colOff>142875</xdr:colOff>
          <xdr:row>5</xdr:row>
          <xdr:rowOff>19050</xdr:rowOff>
        </xdr:to>
        <xdr:sp macro="" textlink="">
          <xdr:nvSpPr>
            <xdr:cNvPr id="47127" name="Group Box 23" hidden="1">
              <a:extLst>
                <a:ext uri="{63B3BB69-23CF-44E3-9099-C40C66FF867C}">
                  <a14:compatExt spid="_x0000_s47127"/>
                </a:ext>
                <a:ext uri="{FF2B5EF4-FFF2-40B4-BE49-F238E27FC236}">
                  <a16:creationId xmlns:a16="http://schemas.microsoft.com/office/drawing/2014/main" id="{00000000-0008-0000-0100-000017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208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561975</xdr:colOff>
          <xdr:row>4</xdr:row>
          <xdr:rowOff>0</xdr:rowOff>
        </xdr:from>
        <xdr:to>
          <xdr:col>6</xdr:col>
          <xdr:colOff>85725</xdr:colOff>
          <xdr:row>5</xdr:row>
          <xdr:rowOff>38100</xdr:rowOff>
        </xdr:to>
        <xdr:sp macro="" textlink="">
          <xdr:nvSpPr>
            <xdr:cNvPr id="47128" name="Group Box 24" hidden="1">
              <a:extLst>
                <a:ext uri="{63B3BB69-23CF-44E3-9099-C40C66FF867C}">
                  <a14:compatExt spid="_x0000_s47128"/>
                </a:ext>
                <a:ext uri="{FF2B5EF4-FFF2-40B4-BE49-F238E27FC236}">
                  <a16:creationId xmlns:a16="http://schemas.microsoft.com/office/drawing/2014/main" id="{00000000-0008-0000-0100-000018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209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819150</xdr:colOff>
          <xdr:row>4</xdr:row>
          <xdr:rowOff>0</xdr:rowOff>
        </xdr:from>
        <xdr:to>
          <xdr:col>6</xdr:col>
          <xdr:colOff>142875</xdr:colOff>
          <xdr:row>5</xdr:row>
          <xdr:rowOff>38100</xdr:rowOff>
        </xdr:to>
        <xdr:sp macro="" textlink="">
          <xdr:nvSpPr>
            <xdr:cNvPr id="47129" name="Group Box 25" hidden="1">
              <a:extLst>
                <a:ext uri="{63B3BB69-23CF-44E3-9099-C40C66FF867C}">
                  <a14:compatExt spid="_x0000_s47129"/>
                </a:ext>
                <a:ext uri="{FF2B5EF4-FFF2-40B4-BE49-F238E27FC236}">
                  <a16:creationId xmlns:a16="http://schemas.microsoft.com/office/drawing/2014/main" id="{00000000-0008-0000-0100-000019B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210</a:t>
              </a:r>
            </a:p>
          </xdr:txBody>
        </xdr:sp>
        <xdr:clientData/>
      </xdr:twoCellAnchor>
    </mc:Choice>
    <mc:Fallback/>
  </mc:AlternateContent>
  <xdr:twoCellAnchor>
    <xdr:from>
      <xdr:col>1</xdr:col>
      <xdr:colOff>103652</xdr:colOff>
      <xdr:row>26</xdr:row>
      <xdr:rowOff>93709</xdr:rowOff>
    </xdr:from>
    <xdr:to>
      <xdr:col>6</xdr:col>
      <xdr:colOff>687917</xdr:colOff>
      <xdr:row>31</xdr:row>
      <xdr:rowOff>99166</xdr:rowOff>
    </xdr:to>
    <xdr:grpSp>
      <xdr:nvGrpSpPr>
        <xdr:cNvPr id="2" name="グループ化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pSpPr/>
      </xdr:nvGrpSpPr>
      <xdr:grpSpPr>
        <a:xfrm>
          <a:off x="829017" y="5647517"/>
          <a:ext cx="5126958" cy="957957"/>
          <a:chOff x="318591" y="4527460"/>
          <a:chExt cx="5380050" cy="995617"/>
        </a:xfrm>
      </xdr:grpSpPr>
      <xdr:pic>
        <xdr:nvPicPr>
          <xdr:cNvPr id="3" name="図 2">
            <a:extLst>
              <a:ext uri="{FF2B5EF4-FFF2-40B4-BE49-F238E27FC236}">
                <a16:creationId xmlns:a16="http://schemas.microsoft.com/office/drawing/2014/main" id="{00000000-0008-0000-0100-000003000000}"/>
              </a:ext>
            </a:extLst>
          </xdr:cNvPr>
          <xdr:cNvPicPr>
            <a:picLocks noChangeAspect="1" noChangeArrowheads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3192" r="2792" b="19282"/>
          <a:stretch/>
        </xdr:blipFill>
        <xdr:spPr bwMode="auto">
          <a:xfrm>
            <a:off x="318591" y="4798833"/>
            <a:ext cx="5380050" cy="724244"/>
          </a:xfrm>
          <a:prstGeom prst="rect">
            <a:avLst/>
          </a:prstGeom>
          <a:solidFill>
            <a:schemeClr val="bg1"/>
          </a:solidFill>
        </xdr:spPr>
      </xdr:pic>
      <xdr:sp macro="" textlink="">
        <xdr:nvSpPr>
          <xdr:cNvPr id="4" name="テキスト ボックス 3">
            <a:extLst>
              <a:ext uri="{FF2B5EF4-FFF2-40B4-BE49-F238E27FC236}">
                <a16:creationId xmlns:a16="http://schemas.microsoft.com/office/drawing/2014/main" id="{00000000-0008-0000-0100-000004000000}"/>
              </a:ext>
            </a:extLst>
          </xdr:cNvPr>
          <xdr:cNvSpPr txBox="1"/>
        </xdr:nvSpPr>
        <xdr:spPr>
          <a:xfrm>
            <a:off x="1835736" y="4527460"/>
            <a:ext cx="2344898" cy="237674"/>
          </a:xfrm>
          <a:prstGeom prst="rect">
            <a:avLst/>
          </a:prstGeom>
          <a:solidFill>
            <a:schemeClr val="bg1">
              <a:lumMod val="95000"/>
            </a:schemeClr>
          </a:solidFill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tx1"/>
          </a:fontRef>
        </xdr:style>
        <xdr:txBody>
          <a:bodyPr vertOverflow="clip" horzOverflow="clip" wrap="square" rtlCol="0" anchor="t">
            <a:noAutofit/>
          </a:bodyPr>
          <a:lstStyle/>
          <a:p>
            <a:pPr algn="ctr"/>
            <a:r>
              <a:rPr kumimoji="1" lang="ja-JP" altLang="en-US" sz="800">
                <a:latin typeface="游明朝" panose="02020400000000000000" pitchFamily="18" charset="-128"/>
                <a:ea typeface="游明朝" panose="02020400000000000000" pitchFamily="18" charset="-128"/>
              </a:rPr>
              <a:t>評価項目と尺度の例</a:t>
            </a:r>
            <a:endPara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endParaRPr>
          </a:p>
        </xdr:txBody>
      </xdr:sp>
    </xdr:grpSp>
    <xdr:clientData/>
  </xdr:twoCellAnchor>
  <xdr:oneCellAnchor>
    <xdr:from>
      <xdr:col>1</xdr:col>
      <xdr:colOff>33132</xdr:colOff>
      <xdr:row>1</xdr:row>
      <xdr:rowOff>29509</xdr:rowOff>
    </xdr:from>
    <xdr:ext cx="5275385" cy="98097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753719" y="211726"/>
          <a:ext cx="5275385" cy="980970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72000" rIns="72000" rtlCol="0" anchor="t">
          <a:noAutofit/>
        </a:bodyPr>
        <a:lstStyle/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ISO 22388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との対応）</a:t>
          </a: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本体：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5.2.4</a:t>
          </a:r>
        </a:p>
        <a:p>
          <a:pPr>
            <a:lnSpc>
              <a:spcPts val="1000"/>
            </a:lnSpc>
          </a:pP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（使用方法）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F5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”にリスク係数の最大値を入力する（参考：”附属書活用の手引き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3.1.4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”）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・各項目の評価結果を”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D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列”に入力する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・文書固有のリスク（代表値）が”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G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列”に表示される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4738</xdr:colOff>
      <xdr:row>30</xdr:row>
      <xdr:rowOff>1346</xdr:rowOff>
    </xdr:from>
    <xdr:to>
      <xdr:col>6</xdr:col>
      <xdr:colOff>354860</xdr:colOff>
      <xdr:row>38</xdr:row>
      <xdr:rowOff>25130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3477" y="6784803"/>
          <a:ext cx="4118709" cy="1547784"/>
        </a:xfrm>
        <a:prstGeom prst="rect">
          <a:avLst/>
        </a:prstGeom>
        <a:solidFill>
          <a:schemeClr val="bg1"/>
        </a:solidFill>
      </xdr:spPr>
    </xdr:pic>
    <xdr:clientData/>
  </xdr:twoCellAnchor>
  <xdr:oneCellAnchor>
    <xdr:from>
      <xdr:col>1</xdr:col>
      <xdr:colOff>26276</xdr:colOff>
      <xdr:row>1</xdr:row>
      <xdr:rowOff>6569</xdr:rowOff>
    </xdr:from>
    <xdr:ext cx="5058104" cy="1393192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 txBox="1"/>
      </xdr:nvSpPr>
      <xdr:spPr>
        <a:xfrm>
          <a:off x="1194124" y="188786"/>
          <a:ext cx="5058104" cy="1393192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72000" rIns="72000" rtlCol="0" anchor="t">
          <a:noAutofit/>
        </a:bodyPr>
        <a:lstStyle/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ISO 22388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との対応）</a:t>
          </a: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本体：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5.3</a:t>
          </a: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附属書：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A.3.3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～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A.4</a:t>
          </a:r>
        </a:p>
        <a:p>
          <a:pPr>
            <a:lnSpc>
              <a:spcPts val="1000"/>
            </a:lnSpc>
          </a:pP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（使用方法）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・各脅威アクターの脅威の評価で算出したレート（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1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～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9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）を参考に、”起こりやすさ”を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5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段階で評価し、入　　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力する（”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D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列”）</a:t>
          </a: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・”影響”を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5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段階で選択する（”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E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列”）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・文書固有のリスクで算出した代表値を”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G26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”に入力する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27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行”にリスクの最大レートと文書クラス（高・中・低）が表示される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11</xdr:row>
          <xdr:rowOff>133350</xdr:rowOff>
        </xdr:from>
        <xdr:to>
          <xdr:col>4</xdr:col>
          <xdr:colOff>85725</xdr:colOff>
          <xdr:row>12</xdr:row>
          <xdr:rowOff>133350</xdr:rowOff>
        </xdr:to>
        <xdr:sp macro="" textlink="">
          <xdr:nvSpPr>
            <xdr:cNvPr id="43009" name="Check Box 1" hidden="1">
              <a:extLst>
                <a:ext uri="{63B3BB69-23CF-44E3-9099-C40C66FF867C}">
                  <a14:compatExt spid="_x0000_s43009"/>
                </a:ext>
                <a:ext uri="{FF2B5EF4-FFF2-40B4-BE49-F238E27FC236}">
                  <a16:creationId xmlns:a16="http://schemas.microsoft.com/office/drawing/2014/main" id="{00000000-0008-0000-0300-00000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47</xdr:row>
          <xdr:rowOff>0</xdr:rowOff>
        </xdr:from>
        <xdr:to>
          <xdr:col>4</xdr:col>
          <xdr:colOff>66675</xdr:colOff>
          <xdr:row>48</xdr:row>
          <xdr:rowOff>0</xdr:rowOff>
        </xdr:to>
        <xdr:sp macro="" textlink="">
          <xdr:nvSpPr>
            <xdr:cNvPr id="43010" name="Check Box 2" hidden="1">
              <a:extLst>
                <a:ext uri="{63B3BB69-23CF-44E3-9099-C40C66FF867C}">
                  <a14:compatExt spid="_x0000_s43010"/>
                </a:ext>
                <a:ext uri="{FF2B5EF4-FFF2-40B4-BE49-F238E27FC236}">
                  <a16:creationId xmlns:a16="http://schemas.microsoft.com/office/drawing/2014/main" id="{00000000-0008-0000-0300-000002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48</xdr:row>
          <xdr:rowOff>0</xdr:rowOff>
        </xdr:from>
        <xdr:to>
          <xdr:col>4</xdr:col>
          <xdr:colOff>66675</xdr:colOff>
          <xdr:row>49</xdr:row>
          <xdr:rowOff>0</xdr:rowOff>
        </xdr:to>
        <xdr:sp macro="" textlink="">
          <xdr:nvSpPr>
            <xdr:cNvPr id="43011" name="Check Box 3" hidden="1">
              <a:extLst>
                <a:ext uri="{63B3BB69-23CF-44E3-9099-C40C66FF867C}">
                  <a14:compatExt spid="_x0000_s43011"/>
                </a:ext>
                <a:ext uri="{FF2B5EF4-FFF2-40B4-BE49-F238E27FC236}">
                  <a16:creationId xmlns:a16="http://schemas.microsoft.com/office/drawing/2014/main" id="{00000000-0008-0000-0300-000003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50</xdr:row>
          <xdr:rowOff>0</xdr:rowOff>
        </xdr:from>
        <xdr:to>
          <xdr:col>4</xdr:col>
          <xdr:colOff>66675</xdr:colOff>
          <xdr:row>51</xdr:row>
          <xdr:rowOff>0</xdr:rowOff>
        </xdr:to>
        <xdr:sp macro="" textlink="">
          <xdr:nvSpPr>
            <xdr:cNvPr id="43012" name="Check Box 4" hidden="1">
              <a:extLst>
                <a:ext uri="{63B3BB69-23CF-44E3-9099-C40C66FF867C}">
                  <a14:compatExt spid="_x0000_s43012"/>
                </a:ext>
                <a:ext uri="{FF2B5EF4-FFF2-40B4-BE49-F238E27FC236}">
                  <a16:creationId xmlns:a16="http://schemas.microsoft.com/office/drawing/2014/main" id="{00000000-0008-0000-0300-000004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51</xdr:row>
          <xdr:rowOff>0</xdr:rowOff>
        </xdr:from>
        <xdr:to>
          <xdr:col>4</xdr:col>
          <xdr:colOff>66675</xdr:colOff>
          <xdr:row>52</xdr:row>
          <xdr:rowOff>0</xdr:rowOff>
        </xdr:to>
        <xdr:sp macro="" textlink="">
          <xdr:nvSpPr>
            <xdr:cNvPr id="43013" name="Check Box 5" hidden="1">
              <a:extLst>
                <a:ext uri="{63B3BB69-23CF-44E3-9099-C40C66FF867C}">
                  <a14:compatExt spid="_x0000_s43013"/>
                </a:ext>
                <a:ext uri="{FF2B5EF4-FFF2-40B4-BE49-F238E27FC236}">
                  <a16:creationId xmlns:a16="http://schemas.microsoft.com/office/drawing/2014/main" id="{00000000-0008-0000-0300-000005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52</xdr:row>
          <xdr:rowOff>0</xdr:rowOff>
        </xdr:from>
        <xdr:to>
          <xdr:col>4</xdr:col>
          <xdr:colOff>66675</xdr:colOff>
          <xdr:row>53</xdr:row>
          <xdr:rowOff>0</xdr:rowOff>
        </xdr:to>
        <xdr:sp macro="" textlink="">
          <xdr:nvSpPr>
            <xdr:cNvPr id="43014" name="Check Box 6" hidden="1">
              <a:extLst>
                <a:ext uri="{63B3BB69-23CF-44E3-9099-C40C66FF867C}">
                  <a14:compatExt spid="_x0000_s43014"/>
                </a:ext>
                <a:ext uri="{FF2B5EF4-FFF2-40B4-BE49-F238E27FC236}">
                  <a16:creationId xmlns:a16="http://schemas.microsoft.com/office/drawing/2014/main" id="{00000000-0008-0000-0300-000006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53</xdr:row>
          <xdr:rowOff>0</xdr:rowOff>
        </xdr:from>
        <xdr:to>
          <xdr:col>4</xdr:col>
          <xdr:colOff>66675</xdr:colOff>
          <xdr:row>54</xdr:row>
          <xdr:rowOff>0</xdr:rowOff>
        </xdr:to>
        <xdr:sp macro="" textlink="">
          <xdr:nvSpPr>
            <xdr:cNvPr id="43015" name="Check Box 7" hidden="1">
              <a:extLst>
                <a:ext uri="{63B3BB69-23CF-44E3-9099-C40C66FF867C}">
                  <a14:compatExt spid="_x0000_s43015"/>
                </a:ext>
                <a:ext uri="{FF2B5EF4-FFF2-40B4-BE49-F238E27FC236}">
                  <a16:creationId xmlns:a16="http://schemas.microsoft.com/office/drawing/2014/main" id="{00000000-0008-0000-0300-000007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54</xdr:row>
          <xdr:rowOff>0</xdr:rowOff>
        </xdr:from>
        <xdr:to>
          <xdr:col>4</xdr:col>
          <xdr:colOff>66675</xdr:colOff>
          <xdr:row>55</xdr:row>
          <xdr:rowOff>0</xdr:rowOff>
        </xdr:to>
        <xdr:sp macro="" textlink="">
          <xdr:nvSpPr>
            <xdr:cNvPr id="43016" name="Check Box 8" hidden="1">
              <a:extLst>
                <a:ext uri="{63B3BB69-23CF-44E3-9099-C40C66FF867C}">
                  <a14:compatExt spid="_x0000_s43016"/>
                </a:ext>
                <a:ext uri="{FF2B5EF4-FFF2-40B4-BE49-F238E27FC236}">
                  <a16:creationId xmlns:a16="http://schemas.microsoft.com/office/drawing/2014/main" id="{00000000-0008-0000-0300-000008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56</xdr:row>
          <xdr:rowOff>0</xdr:rowOff>
        </xdr:from>
        <xdr:to>
          <xdr:col>4</xdr:col>
          <xdr:colOff>66675</xdr:colOff>
          <xdr:row>57</xdr:row>
          <xdr:rowOff>0</xdr:rowOff>
        </xdr:to>
        <xdr:sp macro="" textlink="">
          <xdr:nvSpPr>
            <xdr:cNvPr id="43017" name="Check Box 9" hidden="1">
              <a:extLst>
                <a:ext uri="{63B3BB69-23CF-44E3-9099-C40C66FF867C}">
                  <a14:compatExt spid="_x0000_s43017"/>
                </a:ext>
                <a:ext uri="{FF2B5EF4-FFF2-40B4-BE49-F238E27FC236}">
                  <a16:creationId xmlns:a16="http://schemas.microsoft.com/office/drawing/2014/main" id="{00000000-0008-0000-0300-000009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57</xdr:row>
          <xdr:rowOff>0</xdr:rowOff>
        </xdr:from>
        <xdr:to>
          <xdr:col>4</xdr:col>
          <xdr:colOff>66675</xdr:colOff>
          <xdr:row>58</xdr:row>
          <xdr:rowOff>0</xdr:rowOff>
        </xdr:to>
        <xdr:sp macro="" textlink="">
          <xdr:nvSpPr>
            <xdr:cNvPr id="43018" name="Check Box 10" hidden="1">
              <a:extLst>
                <a:ext uri="{63B3BB69-23CF-44E3-9099-C40C66FF867C}">
                  <a14:compatExt spid="_x0000_s43018"/>
                </a:ext>
                <a:ext uri="{FF2B5EF4-FFF2-40B4-BE49-F238E27FC236}">
                  <a16:creationId xmlns:a16="http://schemas.microsoft.com/office/drawing/2014/main" id="{00000000-0008-0000-0300-00000A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58</xdr:row>
          <xdr:rowOff>0</xdr:rowOff>
        </xdr:from>
        <xdr:to>
          <xdr:col>4</xdr:col>
          <xdr:colOff>66675</xdr:colOff>
          <xdr:row>59</xdr:row>
          <xdr:rowOff>0</xdr:rowOff>
        </xdr:to>
        <xdr:sp macro="" textlink="">
          <xdr:nvSpPr>
            <xdr:cNvPr id="43019" name="Check Box 11" hidden="1">
              <a:extLst>
                <a:ext uri="{63B3BB69-23CF-44E3-9099-C40C66FF867C}">
                  <a14:compatExt spid="_x0000_s43019"/>
                </a:ext>
                <a:ext uri="{FF2B5EF4-FFF2-40B4-BE49-F238E27FC236}">
                  <a16:creationId xmlns:a16="http://schemas.microsoft.com/office/drawing/2014/main" id="{00000000-0008-0000-0300-00000B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63</xdr:row>
          <xdr:rowOff>142875</xdr:rowOff>
        </xdr:from>
        <xdr:to>
          <xdr:col>4</xdr:col>
          <xdr:colOff>76200</xdr:colOff>
          <xdr:row>65</xdr:row>
          <xdr:rowOff>0</xdr:rowOff>
        </xdr:to>
        <xdr:sp macro="" textlink="">
          <xdr:nvSpPr>
            <xdr:cNvPr id="43020" name="Check Box 12" hidden="1">
              <a:extLst>
                <a:ext uri="{63B3BB69-23CF-44E3-9099-C40C66FF867C}">
                  <a14:compatExt spid="_x0000_s43020"/>
                </a:ext>
                <a:ext uri="{FF2B5EF4-FFF2-40B4-BE49-F238E27FC236}">
                  <a16:creationId xmlns:a16="http://schemas.microsoft.com/office/drawing/2014/main" id="{00000000-0008-0000-0300-00000C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73</xdr:row>
          <xdr:rowOff>142875</xdr:rowOff>
        </xdr:from>
        <xdr:to>
          <xdr:col>4</xdr:col>
          <xdr:colOff>76200</xdr:colOff>
          <xdr:row>75</xdr:row>
          <xdr:rowOff>0</xdr:rowOff>
        </xdr:to>
        <xdr:sp macro="" textlink="">
          <xdr:nvSpPr>
            <xdr:cNvPr id="43021" name="Check Box 13" hidden="1">
              <a:extLst>
                <a:ext uri="{63B3BB69-23CF-44E3-9099-C40C66FF867C}">
                  <a14:compatExt spid="_x0000_s43021"/>
                </a:ext>
                <a:ext uri="{FF2B5EF4-FFF2-40B4-BE49-F238E27FC236}">
                  <a16:creationId xmlns:a16="http://schemas.microsoft.com/office/drawing/2014/main" id="{00000000-0008-0000-0300-00000D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64</xdr:row>
          <xdr:rowOff>142875</xdr:rowOff>
        </xdr:from>
        <xdr:to>
          <xdr:col>4</xdr:col>
          <xdr:colOff>76200</xdr:colOff>
          <xdr:row>66</xdr:row>
          <xdr:rowOff>0</xdr:rowOff>
        </xdr:to>
        <xdr:sp macro="" textlink="">
          <xdr:nvSpPr>
            <xdr:cNvPr id="43022" name="Check Box 14" hidden="1">
              <a:extLst>
                <a:ext uri="{63B3BB69-23CF-44E3-9099-C40C66FF867C}">
                  <a14:compatExt spid="_x0000_s43022"/>
                </a:ext>
                <a:ext uri="{FF2B5EF4-FFF2-40B4-BE49-F238E27FC236}">
                  <a16:creationId xmlns:a16="http://schemas.microsoft.com/office/drawing/2014/main" id="{00000000-0008-0000-0300-00000E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65</xdr:row>
          <xdr:rowOff>142875</xdr:rowOff>
        </xdr:from>
        <xdr:to>
          <xdr:col>4</xdr:col>
          <xdr:colOff>76200</xdr:colOff>
          <xdr:row>67</xdr:row>
          <xdr:rowOff>0</xdr:rowOff>
        </xdr:to>
        <xdr:sp macro="" textlink="">
          <xdr:nvSpPr>
            <xdr:cNvPr id="43023" name="Check Box 15" hidden="1">
              <a:extLst>
                <a:ext uri="{63B3BB69-23CF-44E3-9099-C40C66FF867C}">
                  <a14:compatExt spid="_x0000_s43023"/>
                </a:ext>
                <a:ext uri="{FF2B5EF4-FFF2-40B4-BE49-F238E27FC236}">
                  <a16:creationId xmlns:a16="http://schemas.microsoft.com/office/drawing/2014/main" id="{00000000-0008-0000-0300-00000F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66</xdr:row>
          <xdr:rowOff>142875</xdr:rowOff>
        </xdr:from>
        <xdr:to>
          <xdr:col>4</xdr:col>
          <xdr:colOff>76200</xdr:colOff>
          <xdr:row>68</xdr:row>
          <xdr:rowOff>0</xdr:rowOff>
        </xdr:to>
        <xdr:sp macro="" textlink="">
          <xdr:nvSpPr>
            <xdr:cNvPr id="43024" name="Check Box 16" hidden="1">
              <a:extLst>
                <a:ext uri="{63B3BB69-23CF-44E3-9099-C40C66FF867C}">
                  <a14:compatExt spid="_x0000_s43024"/>
                </a:ext>
                <a:ext uri="{FF2B5EF4-FFF2-40B4-BE49-F238E27FC236}">
                  <a16:creationId xmlns:a16="http://schemas.microsoft.com/office/drawing/2014/main" id="{00000000-0008-0000-0300-000010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67</xdr:row>
          <xdr:rowOff>142875</xdr:rowOff>
        </xdr:from>
        <xdr:to>
          <xdr:col>4</xdr:col>
          <xdr:colOff>76200</xdr:colOff>
          <xdr:row>69</xdr:row>
          <xdr:rowOff>0</xdr:rowOff>
        </xdr:to>
        <xdr:sp macro="" textlink="">
          <xdr:nvSpPr>
            <xdr:cNvPr id="43025" name="Check Box 17" hidden="1">
              <a:extLst>
                <a:ext uri="{63B3BB69-23CF-44E3-9099-C40C66FF867C}">
                  <a14:compatExt spid="_x0000_s43025"/>
                </a:ext>
                <a:ext uri="{FF2B5EF4-FFF2-40B4-BE49-F238E27FC236}">
                  <a16:creationId xmlns:a16="http://schemas.microsoft.com/office/drawing/2014/main" id="{00000000-0008-0000-0300-00001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68</xdr:row>
          <xdr:rowOff>142875</xdr:rowOff>
        </xdr:from>
        <xdr:to>
          <xdr:col>4</xdr:col>
          <xdr:colOff>76200</xdr:colOff>
          <xdr:row>70</xdr:row>
          <xdr:rowOff>0</xdr:rowOff>
        </xdr:to>
        <xdr:sp macro="" textlink="">
          <xdr:nvSpPr>
            <xdr:cNvPr id="43026" name="Check Box 18" hidden="1">
              <a:extLst>
                <a:ext uri="{63B3BB69-23CF-44E3-9099-C40C66FF867C}">
                  <a14:compatExt spid="_x0000_s43026"/>
                </a:ext>
                <a:ext uri="{FF2B5EF4-FFF2-40B4-BE49-F238E27FC236}">
                  <a16:creationId xmlns:a16="http://schemas.microsoft.com/office/drawing/2014/main" id="{00000000-0008-0000-0300-000012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69</xdr:row>
          <xdr:rowOff>142875</xdr:rowOff>
        </xdr:from>
        <xdr:to>
          <xdr:col>4</xdr:col>
          <xdr:colOff>76200</xdr:colOff>
          <xdr:row>71</xdr:row>
          <xdr:rowOff>0</xdr:rowOff>
        </xdr:to>
        <xdr:sp macro="" textlink="">
          <xdr:nvSpPr>
            <xdr:cNvPr id="43027" name="Check Box 19" hidden="1">
              <a:extLst>
                <a:ext uri="{63B3BB69-23CF-44E3-9099-C40C66FF867C}">
                  <a14:compatExt spid="_x0000_s43027"/>
                </a:ext>
                <a:ext uri="{FF2B5EF4-FFF2-40B4-BE49-F238E27FC236}">
                  <a16:creationId xmlns:a16="http://schemas.microsoft.com/office/drawing/2014/main" id="{00000000-0008-0000-0300-000013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70</xdr:row>
          <xdr:rowOff>142875</xdr:rowOff>
        </xdr:from>
        <xdr:to>
          <xdr:col>4</xdr:col>
          <xdr:colOff>76200</xdr:colOff>
          <xdr:row>72</xdr:row>
          <xdr:rowOff>0</xdr:rowOff>
        </xdr:to>
        <xdr:sp macro="" textlink="">
          <xdr:nvSpPr>
            <xdr:cNvPr id="43028" name="Check Box 20" hidden="1">
              <a:extLst>
                <a:ext uri="{63B3BB69-23CF-44E3-9099-C40C66FF867C}">
                  <a14:compatExt spid="_x0000_s43028"/>
                </a:ext>
                <a:ext uri="{FF2B5EF4-FFF2-40B4-BE49-F238E27FC236}">
                  <a16:creationId xmlns:a16="http://schemas.microsoft.com/office/drawing/2014/main" id="{00000000-0008-0000-0300-000014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71</xdr:row>
          <xdr:rowOff>142875</xdr:rowOff>
        </xdr:from>
        <xdr:to>
          <xdr:col>4</xdr:col>
          <xdr:colOff>76200</xdr:colOff>
          <xdr:row>73</xdr:row>
          <xdr:rowOff>0</xdr:rowOff>
        </xdr:to>
        <xdr:sp macro="" textlink="">
          <xdr:nvSpPr>
            <xdr:cNvPr id="43029" name="Check Box 21" hidden="1">
              <a:extLst>
                <a:ext uri="{63B3BB69-23CF-44E3-9099-C40C66FF867C}">
                  <a14:compatExt spid="_x0000_s43029"/>
                </a:ext>
                <a:ext uri="{FF2B5EF4-FFF2-40B4-BE49-F238E27FC236}">
                  <a16:creationId xmlns:a16="http://schemas.microsoft.com/office/drawing/2014/main" id="{00000000-0008-0000-0300-000015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72</xdr:row>
          <xdr:rowOff>142875</xdr:rowOff>
        </xdr:from>
        <xdr:to>
          <xdr:col>4</xdr:col>
          <xdr:colOff>76200</xdr:colOff>
          <xdr:row>74</xdr:row>
          <xdr:rowOff>0</xdr:rowOff>
        </xdr:to>
        <xdr:sp macro="" textlink="">
          <xdr:nvSpPr>
            <xdr:cNvPr id="43030" name="Check Box 22" hidden="1">
              <a:extLst>
                <a:ext uri="{63B3BB69-23CF-44E3-9099-C40C66FF867C}">
                  <a14:compatExt spid="_x0000_s43030"/>
                </a:ext>
                <a:ext uri="{FF2B5EF4-FFF2-40B4-BE49-F238E27FC236}">
                  <a16:creationId xmlns:a16="http://schemas.microsoft.com/office/drawing/2014/main" id="{00000000-0008-0000-0300-000016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63</xdr:row>
          <xdr:rowOff>0</xdr:rowOff>
        </xdr:from>
        <xdr:to>
          <xdr:col>4</xdr:col>
          <xdr:colOff>76200</xdr:colOff>
          <xdr:row>64</xdr:row>
          <xdr:rowOff>0</xdr:rowOff>
        </xdr:to>
        <xdr:sp macro="" textlink="">
          <xdr:nvSpPr>
            <xdr:cNvPr id="43031" name="Check Box 23" hidden="1">
              <a:extLst>
                <a:ext uri="{63B3BB69-23CF-44E3-9099-C40C66FF867C}">
                  <a14:compatExt spid="_x0000_s43031"/>
                </a:ext>
                <a:ext uri="{FF2B5EF4-FFF2-40B4-BE49-F238E27FC236}">
                  <a16:creationId xmlns:a16="http://schemas.microsoft.com/office/drawing/2014/main" id="{00000000-0008-0000-0300-000017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78</xdr:row>
          <xdr:rowOff>0</xdr:rowOff>
        </xdr:from>
        <xdr:to>
          <xdr:col>4</xdr:col>
          <xdr:colOff>57150</xdr:colOff>
          <xdr:row>79</xdr:row>
          <xdr:rowOff>0</xdr:rowOff>
        </xdr:to>
        <xdr:sp macro="" textlink="">
          <xdr:nvSpPr>
            <xdr:cNvPr id="43032" name="Check Box 24" hidden="1">
              <a:extLst>
                <a:ext uri="{63B3BB69-23CF-44E3-9099-C40C66FF867C}">
                  <a14:compatExt spid="_x0000_s43032"/>
                </a:ext>
                <a:ext uri="{FF2B5EF4-FFF2-40B4-BE49-F238E27FC236}">
                  <a16:creationId xmlns:a16="http://schemas.microsoft.com/office/drawing/2014/main" id="{00000000-0008-0000-0300-000018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79</xdr:row>
          <xdr:rowOff>0</xdr:rowOff>
        </xdr:from>
        <xdr:to>
          <xdr:col>4</xdr:col>
          <xdr:colOff>57150</xdr:colOff>
          <xdr:row>80</xdr:row>
          <xdr:rowOff>0</xdr:rowOff>
        </xdr:to>
        <xdr:sp macro="" textlink="">
          <xdr:nvSpPr>
            <xdr:cNvPr id="43033" name="Check Box 25" hidden="1">
              <a:extLst>
                <a:ext uri="{63B3BB69-23CF-44E3-9099-C40C66FF867C}">
                  <a14:compatExt spid="_x0000_s43033"/>
                </a:ext>
                <a:ext uri="{FF2B5EF4-FFF2-40B4-BE49-F238E27FC236}">
                  <a16:creationId xmlns:a16="http://schemas.microsoft.com/office/drawing/2014/main" id="{00000000-0008-0000-0300-000019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80</xdr:row>
          <xdr:rowOff>0</xdr:rowOff>
        </xdr:from>
        <xdr:to>
          <xdr:col>4</xdr:col>
          <xdr:colOff>57150</xdr:colOff>
          <xdr:row>81</xdr:row>
          <xdr:rowOff>0</xdr:rowOff>
        </xdr:to>
        <xdr:sp macro="" textlink="">
          <xdr:nvSpPr>
            <xdr:cNvPr id="43034" name="Check Box 26" hidden="1">
              <a:extLst>
                <a:ext uri="{63B3BB69-23CF-44E3-9099-C40C66FF867C}">
                  <a14:compatExt spid="_x0000_s43034"/>
                </a:ext>
                <a:ext uri="{FF2B5EF4-FFF2-40B4-BE49-F238E27FC236}">
                  <a16:creationId xmlns:a16="http://schemas.microsoft.com/office/drawing/2014/main" id="{00000000-0008-0000-0300-00001A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81</xdr:row>
          <xdr:rowOff>0</xdr:rowOff>
        </xdr:from>
        <xdr:to>
          <xdr:col>4</xdr:col>
          <xdr:colOff>57150</xdr:colOff>
          <xdr:row>82</xdr:row>
          <xdr:rowOff>0</xdr:rowOff>
        </xdr:to>
        <xdr:sp macro="" textlink="">
          <xdr:nvSpPr>
            <xdr:cNvPr id="43035" name="Check Box 27" hidden="1">
              <a:extLst>
                <a:ext uri="{63B3BB69-23CF-44E3-9099-C40C66FF867C}">
                  <a14:compatExt spid="_x0000_s43035"/>
                </a:ext>
                <a:ext uri="{FF2B5EF4-FFF2-40B4-BE49-F238E27FC236}">
                  <a16:creationId xmlns:a16="http://schemas.microsoft.com/office/drawing/2014/main" id="{00000000-0008-0000-0300-00001B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85</xdr:row>
          <xdr:rowOff>0</xdr:rowOff>
        </xdr:from>
        <xdr:to>
          <xdr:col>4</xdr:col>
          <xdr:colOff>57150</xdr:colOff>
          <xdr:row>86</xdr:row>
          <xdr:rowOff>0</xdr:rowOff>
        </xdr:to>
        <xdr:sp macro="" textlink="">
          <xdr:nvSpPr>
            <xdr:cNvPr id="43036" name="Check Box 28" hidden="1">
              <a:extLst>
                <a:ext uri="{63B3BB69-23CF-44E3-9099-C40C66FF867C}">
                  <a14:compatExt spid="_x0000_s43036"/>
                </a:ext>
                <a:ext uri="{FF2B5EF4-FFF2-40B4-BE49-F238E27FC236}">
                  <a16:creationId xmlns:a16="http://schemas.microsoft.com/office/drawing/2014/main" id="{00000000-0008-0000-0300-00001C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86</xdr:row>
          <xdr:rowOff>0</xdr:rowOff>
        </xdr:from>
        <xdr:to>
          <xdr:col>4</xdr:col>
          <xdr:colOff>57150</xdr:colOff>
          <xdr:row>87</xdr:row>
          <xdr:rowOff>0</xdr:rowOff>
        </xdr:to>
        <xdr:sp macro="" textlink="">
          <xdr:nvSpPr>
            <xdr:cNvPr id="43037" name="Check Box 29" hidden="1">
              <a:extLst>
                <a:ext uri="{63B3BB69-23CF-44E3-9099-C40C66FF867C}">
                  <a14:compatExt spid="_x0000_s43037"/>
                </a:ext>
                <a:ext uri="{FF2B5EF4-FFF2-40B4-BE49-F238E27FC236}">
                  <a16:creationId xmlns:a16="http://schemas.microsoft.com/office/drawing/2014/main" id="{00000000-0008-0000-0300-00001D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87</xdr:row>
          <xdr:rowOff>0</xdr:rowOff>
        </xdr:from>
        <xdr:to>
          <xdr:col>4</xdr:col>
          <xdr:colOff>57150</xdr:colOff>
          <xdr:row>88</xdr:row>
          <xdr:rowOff>0</xdr:rowOff>
        </xdr:to>
        <xdr:sp macro="" textlink="">
          <xdr:nvSpPr>
            <xdr:cNvPr id="43038" name="Check Box 30" hidden="1">
              <a:extLst>
                <a:ext uri="{63B3BB69-23CF-44E3-9099-C40C66FF867C}">
                  <a14:compatExt spid="_x0000_s43038"/>
                </a:ext>
                <a:ext uri="{FF2B5EF4-FFF2-40B4-BE49-F238E27FC236}">
                  <a16:creationId xmlns:a16="http://schemas.microsoft.com/office/drawing/2014/main" id="{00000000-0008-0000-0300-00001E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88</xdr:row>
          <xdr:rowOff>0</xdr:rowOff>
        </xdr:from>
        <xdr:to>
          <xdr:col>4</xdr:col>
          <xdr:colOff>57150</xdr:colOff>
          <xdr:row>89</xdr:row>
          <xdr:rowOff>0</xdr:rowOff>
        </xdr:to>
        <xdr:sp macro="" textlink="">
          <xdr:nvSpPr>
            <xdr:cNvPr id="43039" name="Check Box 31" hidden="1">
              <a:extLst>
                <a:ext uri="{63B3BB69-23CF-44E3-9099-C40C66FF867C}">
                  <a14:compatExt spid="_x0000_s43039"/>
                </a:ext>
                <a:ext uri="{FF2B5EF4-FFF2-40B4-BE49-F238E27FC236}">
                  <a16:creationId xmlns:a16="http://schemas.microsoft.com/office/drawing/2014/main" id="{00000000-0008-0000-0300-00001F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89</xdr:row>
          <xdr:rowOff>142875</xdr:rowOff>
        </xdr:from>
        <xdr:to>
          <xdr:col>4</xdr:col>
          <xdr:colOff>66675</xdr:colOff>
          <xdr:row>91</xdr:row>
          <xdr:rowOff>0</xdr:rowOff>
        </xdr:to>
        <xdr:sp macro="" textlink="">
          <xdr:nvSpPr>
            <xdr:cNvPr id="43040" name="Check Box 32" hidden="1">
              <a:extLst>
                <a:ext uri="{63B3BB69-23CF-44E3-9099-C40C66FF867C}">
                  <a14:compatExt spid="_x0000_s43040"/>
                </a:ext>
                <a:ext uri="{FF2B5EF4-FFF2-40B4-BE49-F238E27FC236}">
                  <a16:creationId xmlns:a16="http://schemas.microsoft.com/office/drawing/2014/main" id="{00000000-0008-0000-0300-000020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90</xdr:row>
          <xdr:rowOff>142875</xdr:rowOff>
        </xdr:from>
        <xdr:to>
          <xdr:col>4</xdr:col>
          <xdr:colOff>66675</xdr:colOff>
          <xdr:row>92</xdr:row>
          <xdr:rowOff>0</xdr:rowOff>
        </xdr:to>
        <xdr:sp macro="" textlink="">
          <xdr:nvSpPr>
            <xdr:cNvPr id="43041" name="Check Box 33" hidden="1">
              <a:extLst>
                <a:ext uri="{63B3BB69-23CF-44E3-9099-C40C66FF867C}">
                  <a14:compatExt spid="_x0000_s43041"/>
                </a:ext>
                <a:ext uri="{FF2B5EF4-FFF2-40B4-BE49-F238E27FC236}">
                  <a16:creationId xmlns:a16="http://schemas.microsoft.com/office/drawing/2014/main" id="{00000000-0008-0000-0300-00002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91</xdr:row>
          <xdr:rowOff>142875</xdr:rowOff>
        </xdr:from>
        <xdr:to>
          <xdr:col>4</xdr:col>
          <xdr:colOff>66675</xdr:colOff>
          <xdr:row>93</xdr:row>
          <xdr:rowOff>0</xdr:rowOff>
        </xdr:to>
        <xdr:sp macro="" textlink="">
          <xdr:nvSpPr>
            <xdr:cNvPr id="43042" name="Check Box 34" hidden="1">
              <a:extLst>
                <a:ext uri="{63B3BB69-23CF-44E3-9099-C40C66FF867C}">
                  <a14:compatExt spid="_x0000_s43042"/>
                </a:ext>
                <a:ext uri="{FF2B5EF4-FFF2-40B4-BE49-F238E27FC236}">
                  <a16:creationId xmlns:a16="http://schemas.microsoft.com/office/drawing/2014/main" id="{00000000-0008-0000-0300-000022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92</xdr:row>
          <xdr:rowOff>142875</xdr:rowOff>
        </xdr:from>
        <xdr:to>
          <xdr:col>4</xdr:col>
          <xdr:colOff>66675</xdr:colOff>
          <xdr:row>94</xdr:row>
          <xdr:rowOff>0</xdr:rowOff>
        </xdr:to>
        <xdr:sp macro="" textlink="">
          <xdr:nvSpPr>
            <xdr:cNvPr id="43043" name="Check Box 35" hidden="1">
              <a:extLst>
                <a:ext uri="{63B3BB69-23CF-44E3-9099-C40C66FF867C}">
                  <a14:compatExt spid="_x0000_s43043"/>
                </a:ext>
                <a:ext uri="{FF2B5EF4-FFF2-40B4-BE49-F238E27FC236}">
                  <a16:creationId xmlns:a16="http://schemas.microsoft.com/office/drawing/2014/main" id="{00000000-0008-0000-0300-000023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93</xdr:row>
          <xdr:rowOff>142875</xdr:rowOff>
        </xdr:from>
        <xdr:to>
          <xdr:col>4</xdr:col>
          <xdr:colOff>66675</xdr:colOff>
          <xdr:row>95</xdr:row>
          <xdr:rowOff>0</xdr:rowOff>
        </xdr:to>
        <xdr:sp macro="" textlink="">
          <xdr:nvSpPr>
            <xdr:cNvPr id="43044" name="Check Box 36" hidden="1">
              <a:extLst>
                <a:ext uri="{63B3BB69-23CF-44E3-9099-C40C66FF867C}">
                  <a14:compatExt spid="_x0000_s43044"/>
                </a:ext>
                <a:ext uri="{FF2B5EF4-FFF2-40B4-BE49-F238E27FC236}">
                  <a16:creationId xmlns:a16="http://schemas.microsoft.com/office/drawing/2014/main" id="{00000000-0008-0000-0300-000024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94</xdr:row>
          <xdr:rowOff>142875</xdr:rowOff>
        </xdr:from>
        <xdr:to>
          <xdr:col>4</xdr:col>
          <xdr:colOff>66675</xdr:colOff>
          <xdr:row>96</xdr:row>
          <xdr:rowOff>0</xdr:rowOff>
        </xdr:to>
        <xdr:sp macro="" textlink="">
          <xdr:nvSpPr>
            <xdr:cNvPr id="43045" name="Check Box 37" hidden="1">
              <a:extLst>
                <a:ext uri="{63B3BB69-23CF-44E3-9099-C40C66FF867C}">
                  <a14:compatExt spid="_x0000_s43045"/>
                </a:ext>
                <a:ext uri="{FF2B5EF4-FFF2-40B4-BE49-F238E27FC236}">
                  <a16:creationId xmlns:a16="http://schemas.microsoft.com/office/drawing/2014/main" id="{00000000-0008-0000-0300-000025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95</xdr:row>
          <xdr:rowOff>142875</xdr:rowOff>
        </xdr:from>
        <xdr:to>
          <xdr:col>4</xdr:col>
          <xdr:colOff>66675</xdr:colOff>
          <xdr:row>97</xdr:row>
          <xdr:rowOff>0</xdr:rowOff>
        </xdr:to>
        <xdr:sp macro="" textlink="">
          <xdr:nvSpPr>
            <xdr:cNvPr id="43046" name="Check Box 38" hidden="1">
              <a:extLst>
                <a:ext uri="{63B3BB69-23CF-44E3-9099-C40C66FF867C}">
                  <a14:compatExt spid="_x0000_s43046"/>
                </a:ext>
                <a:ext uri="{FF2B5EF4-FFF2-40B4-BE49-F238E27FC236}">
                  <a16:creationId xmlns:a16="http://schemas.microsoft.com/office/drawing/2014/main" id="{00000000-0008-0000-0300-000026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96</xdr:row>
          <xdr:rowOff>142875</xdr:rowOff>
        </xdr:from>
        <xdr:to>
          <xdr:col>4</xdr:col>
          <xdr:colOff>66675</xdr:colOff>
          <xdr:row>98</xdr:row>
          <xdr:rowOff>0</xdr:rowOff>
        </xdr:to>
        <xdr:sp macro="" textlink="">
          <xdr:nvSpPr>
            <xdr:cNvPr id="43047" name="Check Box 39" hidden="1">
              <a:extLst>
                <a:ext uri="{63B3BB69-23CF-44E3-9099-C40C66FF867C}">
                  <a14:compatExt spid="_x0000_s43047"/>
                </a:ext>
                <a:ext uri="{FF2B5EF4-FFF2-40B4-BE49-F238E27FC236}">
                  <a16:creationId xmlns:a16="http://schemas.microsoft.com/office/drawing/2014/main" id="{00000000-0008-0000-0300-000027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98</xdr:row>
          <xdr:rowOff>0</xdr:rowOff>
        </xdr:from>
        <xdr:to>
          <xdr:col>4</xdr:col>
          <xdr:colOff>66675</xdr:colOff>
          <xdr:row>99</xdr:row>
          <xdr:rowOff>0</xdr:rowOff>
        </xdr:to>
        <xdr:sp macro="" textlink="">
          <xdr:nvSpPr>
            <xdr:cNvPr id="43048" name="Check Box 40" hidden="1">
              <a:extLst>
                <a:ext uri="{63B3BB69-23CF-44E3-9099-C40C66FF867C}">
                  <a14:compatExt spid="_x0000_s43048"/>
                </a:ext>
                <a:ext uri="{FF2B5EF4-FFF2-40B4-BE49-F238E27FC236}">
                  <a16:creationId xmlns:a16="http://schemas.microsoft.com/office/drawing/2014/main" id="{00000000-0008-0000-0300-000028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12</xdr:row>
          <xdr:rowOff>133350</xdr:rowOff>
        </xdr:from>
        <xdr:to>
          <xdr:col>4</xdr:col>
          <xdr:colOff>85725</xdr:colOff>
          <xdr:row>13</xdr:row>
          <xdr:rowOff>133350</xdr:rowOff>
        </xdr:to>
        <xdr:sp macro="" textlink="">
          <xdr:nvSpPr>
            <xdr:cNvPr id="43049" name="Check Box 41" hidden="1">
              <a:extLst>
                <a:ext uri="{63B3BB69-23CF-44E3-9099-C40C66FF867C}">
                  <a14:compatExt spid="_x0000_s43049"/>
                </a:ext>
                <a:ext uri="{FF2B5EF4-FFF2-40B4-BE49-F238E27FC236}">
                  <a16:creationId xmlns:a16="http://schemas.microsoft.com/office/drawing/2014/main" id="{00000000-0008-0000-0300-000029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13</xdr:row>
          <xdr:rowOff>133350</xdr:rowOff>
        </xdr:from>
        <xdr:to>
          <xdr:col>4</xdr:col>
          <xdr:colOff>85725</xdr:colOff>
          <xdr:row>14</xdr:row>
          <xdr:rowOff>133350</xdr:rowOff>
        </xdr:to>
        <xdr:sp macro="" textlink="">
          <xdr:nvSpPr>
            <xdr:cNvPr id="43050" name="Check Box 42" hidden="1">
              <a:extLst>
                <a:ext uri="{63B3BB69-23CF-44E3-9099-C40C66FF867C}">
                  <a14:compatExt spid="_x0000_s43050"/>
                </a:ext>
                <a:ext uri="{FF2B5EF4-FFF2-40B4-BE49-F238E27FC236}">
                  <a16:creationId xmlns:a16="http://schemas.microsoft.com/office/drawing/2014/main" id="{00000000-0008-0000-0300-00002A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14</xdr:row>
          <xdr:rowOff>133350</xdr:rowOff>
        </xdr:from>
        <xdr:to>
          <xdr:col>4</xdr:col>
          <xdr:colOff>85725</xdr:colOff>
          <xdr:row>15</xdr:row>
          <xdr:rowOff>133350</xdr:rowOff>
        </xdr:to>
        <xdr:sp macro="" textlink="">
          <xdr:nvSpPr>
            <xdr:cNvPr id="43051" name="Check Box 43" hidden="1">
              <a:extLst>
                <a:ext uri="{63B3BB69-23CF-44E3-9099-C40C66FF867C}">
                  <a14:compatExt spid="_x0000_s43051"/>
                </a:ext>
                <a:ext uri="{FF2B5EF4-FFF2-40B4-BE49-F238E27FC236}">
                  <a16:creationId xmlns:a16="http://schemas.microsoft.com/office/drawing/2014/main" id="{00000000-0008-0000-0300-00002B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15</xdr:row>
          <xdr:rowOff>133350</xdr:rowOff>
        </xdr:from>
        <xdr:to>
          <xdr:col>4</xdr:col>
          <xdr:colOff>85725</xdr:colOff>
          <xdr:row>16</xdr:row>
          <xdr:rowOff>133350</xdr:rowOff>
        </xdr:to>
        <xdr:sp macro="" textlink="">
          <xdr:nvSpPr>
            <xdr:cNvPr id="43052" name="Check Box 44" hidden="1">
              <a:extLst>
                <a:ext uri="{63B3BB69-23CF-44E3-9099-C40C66FF867C}">
                  <a14:compatExt spid="_x0000_s43052"/>
                </a:ext>
                <a:ext uri="{FF2B5EF4-FFF2-40B4-BE49-F238E27FC236}">
                  <a16:creationId xmlns:a16="http://schemas.microsoft.com/office/drawing/2014/main" id="{00000000-0008-0000-0300-00002C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16</xdr:row>
          <xdr:rowOff>133350</xdr:rowOff>
        </xdr:from>
        <xdr:to>
          <xdr:col>4</xdr:col>
          <xdr:colOff>85725</xdr:colOff>
          <xdr:row>17</xdr:row>
          <xdr:rowOff>133350</xdr:rowOff>
        </xdr:to>
        <xdr:sp macro="" textlink="">
          <xdr:nvSpPr>
            <xdr:cNvPr id="43053" name="Check Box 45" hidden="1">
              <a:extLst>
                <a:ext uri="{63B3BB69-23CF-44E3-9099-C40C66FF867C}">
                  <a14:compatExt spid="_x0000_s43053"/>
                </a:ext>
                <a:ext uri="{FF2B5EF4-FFF2-40B4-BE49-F238E27FC236}">
                  <a16:creationId xmlns:a16="http://schemas.microsoft.com/office/drawing/2014/main" id="{00000000-0008-0000-0300-00002D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17</xdr:row>
          <xdr:rowOff>133350</xdr:rowOff>
        </xdr:from>
        <xdr:to>
          <xdr:col>4</xdr:col>
          <xdr:colOff>85725</xdr:colOff>
          <xdr:row>18</xdr:row>
          <xdr:rowOff>133350</xdr:rowOff>
        </xdr:to>
        <xdr:sp macro="" textlink="">
          <xdr:nvSpPr>
            <xdr:cNvPr id="43054" name="Check Box 46" hidden="1">
              <a:extLst>
                <a:ext uri="{63B3BB69-23CF-44E3-9099-C40C66FF867C}">
                  <a14:compatExt spid="_x0000_s43054"/>
                </a:ext>
                <a:ext uri="{FF2B5EF4-FFF2-40B4-BE49-F238E27FC236}">
                  <a16:creationId xmlns:a16="http://schemas.microsoft.com/office/drawing/2014/main" id="{00000000-0008-0000-0300-00002E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18</xdr:row>
          <xdr:rowOff>133350</xdr:rowOff>
        </xdr:from>
        <xdr:to>
          <xdr:col>4</xdr:col>
          <xdr:colOff>85725</xdr:colOff>
          <xdr:row>19</xdr:row>
          <xdr:rowOff>133350</xdr:rowOff>
        </xdr:to>
        <xdr:sp macro="" textlink="">
          <xdr:nvSpPr>
            <xdr:cNvPr id="43055" name="Check Box 47" hidden="1">
              <a:extLst>
                <a:ext uri="{63B3BB69-23CF-44E3-9099-C40C66FF867C}">
                  <a14:compatExt spid="_x0000_s43055"/>
                </a:ext>
                <a:ext uri="{FF2B5EF4-FFF2-40B4-BE49-F238E27FC236}">
                  <a16:creationId xmlns:a16="http://schemas.microsoft.com/office/drawing/2014/main" id="{00000000-0008-0000-0300-00002F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19</xdr:row>
          <xdr:rowOff>133350</xdr:rowOff>
        </xdr:from>
        <xdr:to>
          <xdr:col>4</xdr:col>
          <xdr:colOff>85725</xdr:colOff>
          <xdr:row>20</xdr:row>
          <xdr:rowOff>133350</xdr:rowOff>
        </xdr:to>
        <xdr:sp macro="" textlink="">
          <xdr:nvSpPr>
            <xdr:cNvPr id="43056" name="Check Box 48" hidden="1">
              <a:extLst>
                <a:ext uri="{63B3BB69-23CF-44E3-9099-C40C66FF867C}">
                  <a14:compatExt spid="_x0000_s43056"/>
                </a:ext>
                <a:ext uri="{FF2B5EF4-FFF2-40B4-BE49-F238E27FC236}">
                  <a16:creationId xmlns:a16="http://schemas.microsoft.com/office/drawing/2014/main" id="{00000000-0008-0000-0300-000030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20</xdr:row>
          <xdr:rowOff>133350</xdr:rowOff>
        </xdr:from>
        <xdr:to>
          <xdr:col>4</xdr:col>
          <xdr:colOff>85725</xdr:colOff>
          <xdr:row>21</xdr:row>
          <xdr:rowOff>133350</xdr:rowOff>
        </xdr:to>
        <xdr:sp macro="" textlink="">
          <xdr:nvSpPr>
            <xdr:cNvPr id="43057" name="Check Box 49" hidden="1">
              <a:extLst>
                <a:ext uri="{63B3BB69-23CF-44E3-9099-C40C66FF867C}">
                  <a14:compatExt spid="_x0000_s43057"/>
                </a:ext>
                <a:ext uri="{FF2B5EF4-FFF2-40B4-BE49-F238E27FC236}">
                  <a16:creationId xmlns:a16="http://schemas.microsoft.com/office/drawing/2014/main" id="{00000000-0008-0000-0300-00003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21</xdr:row>
          <xdr:rowOff>133350</xdr:rowOff>
        </xdr:from>
        <xdr:to>
          <xdr:col>4</xdr:col>
          <xdr:colOff>85725</xdr:colOff>
          <xdr:row>22</xdr:row>
          <xdr:rowOff>133350</xdr:rowOff>
        </xdr:to>
        <xdr:sp macro="" textlink="">
          <xdr:nvSpPr>
            <xdr:cNvPr id="43058" name="Check Box 50" hidden="1">
              <a:extLst>
                <a:ext uri="{63B3BB69-23CF-44E3-9099-C40C66FF867C}">
                  <a14:compatExt spid="_x0000_s43058"/>
                </a:ext>
                <a:ext uri="{FF2B5EF4-FFF2-40B4-BE49-F238E27FC236}">
                  <a16:creationId xmlns:a16="http://schemas.microsoft.com/office/drawing/2014/main" id="{00000000-0008-0000-0300-000032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22</xdr:row>
          <xdr:rowOff>133350</xdr:rowOff>
        </xdr:from>
        <xdr:to>
          <xdr:col>4</xdr:col>
          <xdr:colOff>85725</xdr:colOff>
          <xdr:row>23</xdr:row>
          <xdr:rowOff>133350</xdr:rowOff>
        </xdr:to>
        <xdr:sp macro="" textlink="">
          <xdr:nvSpPr>
            <xdr:cNvPr id="43059" name="Check Box 51" hidden="1">
              <a:extLst>
                <a:ext uri="{63B3BB69-23CF-44E3-9099-C40C66FF867C}">
                  <a14:compatExt spid="_x0000_s43059"/>
                </a:ext>
                <a:ext uri="{FF2B5EF4-FFF2-40B4-BE49-F238E27FC236}">
                  <a16:creationId xmlns:a16="http://schemas.microsoft.com/office/drawing/2014/main" id="{00000000-0008-0000-0300-000033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23</xdr:row>
          <xdr:rowOff>133350</xdr:rowOff>
        </xdr:from>
        <xdr:to>
          <xdr:col>4</xdr:col>
          <xdr:colOff>85725</xdr:colOff>
          <xdr:row>24</xdr:row>
          <xdr:rowOff>133350</xdr:rowOff>
        </xdr:to>
        <xdr:sp macro="" textlink="">
          <xdr:nvSpPr>
            <xdr:cNvPr id="43060" name="Check Box 52" hidden="1">
              <a:extLst>
                <a:ext uri="{63B3BB69-23CF-44E3-9099-C40C66FF867C}">
                  <a14:compatExt spid="_x0000_s43060"/>
                </a:ext>
                <a:ext uri="{FF2B5EF4-FFF2-40B4-BE49-F238E27FC236}">
                  <a16:creationId xmlns:a16="http://schemas.microsoft.com/office/drawing/2014/main" id="{00000000-0008-0000-0300-000034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twoCellAnchor editAs="oneCell">
    <xdr:from>
      <xdr:col>2</xdr:col>
      <xdr:colOff>4947</xdr:colOff>
      <xdr:row>115</xdr:row>
      <xdr:rowOff>78595</xdr:rowOff>
    </xdr:from>
    <xdr:to>
      <xdr:col>4</xdr:col>
      <xdr:colOff>644744</xdr:colOff>
      <xdr:row>125</xdr:row>
      <xdr:rowOff>104775</xdr:rowOff>
    </xdr:to>
    <xdr:graphicFrame macro="">
      <xdr:nvGraphicFramePr>
        <xdr:cNvPr id="54" name="グラフ 5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27</xdr:row>
          <xdr:rowOff>180975</xdr:rowOff>
        </xdr:from>
        <xdr:to>
          <xdr:col>4</xdr:col>
          <xdr:colOff>66675</xdr:colOff>
          <xdr:row>28</xdr:row>
          <xdr:rowOff>133350</xdr:rowOff>
        </xdr:to>
        <xdr:sp macro="" textlink="">
          <xdr:nvSpPr>
            <xdr:cNvPr id="43061" name="Check Box 53" hidden="1">
              <a:extLst>
                <a:ext uri="{63B3BB69-23CF-44E3-9099-C40C66FF867C}">
                  <a14:compatExt spid="_x0000_s43061"/>
                </a:ext>
                <a:ext uri="{FF2B5EF4-FFF2-40B4-BE49-F238E27FC236}">
                  <a16:creationId xmlns:a16="http://schemas.microsoft.com/office/drawing/2014/main" id="{00000000-0008-0000-0300-000035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28</xdr:row>
          <xdr:rowOff>133350</xdr:rowOff>
        </xdr:from>
        <xdr:to>
          <xdr:col>4</xdr:col>
          <xdr:colOff>66675</xdr:colOff>
          <xdr:row>29</xdr:row>
          <xdr:rowOff>133350</xdr:rowOff>
        </xdr:to>
        <xdr:sp macro="" textlink="">
          <xdr:nvSpPr>
            <xdr:cNvPr id="43062" name="Check Box 54" hidden="1">
              <a:extLst>
                <a:ext uri="{63B3BB69-23CF-44E3-9099-C40C66FF867C}">
                  <a14:compatExt spid="_x0000_s43062"/>
                </a:ext>
                <a:ext uri="{FF2B5EF4-FFF2-40B4-BE49-F238E27FC236}">
                  <a16:creationId xmlns:a16="http://schemas.microsoft.com/office/drawing/2014/main" id="{00000000-0008-0000-0300-000036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29</xdr:row>
          <xdr:rowOff>133350</xdr:rowOff>
        </xdr:from>
        <xdr:to>
          <xdr:col>4</xdr:col>
          <xdr:colOff>66675</xdr:colOff>
          <xdr:row>30</xdr:row>
          <xdr:rowOff>133350</xdr:rowOff>
        </xdr:to>
        <xdr:sp macro="" textlink="">
          <xdr:nvSpPr>
            <xdr:cNvPr id="43063" name="Check Box 55" hidden="1">
              <a:extLst>
                <a:ext uri="{63B3BB69-23CF-44E3-9099-C40C66FF867C}">
                  <a14:compatExt spid="_x0000_s43063"/>
                </a:ext>
                <a:ext uri="{FF2B5EF4-FFF2-40B4-BE49-F238E27FC236}">
                  <a16:creationId xmlns:a16="http://schemas.microsoft.com/office/drawing/2014/main" id="{00000000-0008-0000-0300-000037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30</xdr:row>
          <xdr:rowOff>133350</xdr:rowOff>
        </xdr:from>
        <xdr:to>
          <xdr:col>4</xdr:col>
          <xdr:colOff>66675</xdr:colOff>
          <xdr:row>31</xdr:row>
          <xdr:rowOff>133350</xdr:rowOff>
        </xdr:to>
        <xdr:sp macro="" textlink="">
          <xdr:nvSpPr>
            <xdr:cNvPr id="43064" name="Check Box 56" hidden="1">
              <a:extLst>
                <a:ext uri="{63B3BB69-23CF-44E3-9099-C40C66FF867C}">
                  <a14:compatExt spid="_x0000_s43064"/>
                </a:ext>
                <a:ext uri="{FF2B5EF4-FFF2-40B4-BE49-F238E27FC236}">
                  <a16:creationId xmlns:a16="http://schemas.microsoft.com/office/drawing/2014/main" id="{00000000-0008-0000-0300-000038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31</xdr:row>
          <xdr:rowOff>133350</xdr:rowOff>
        </xdr:from>
        <xdr:to>
          <xdr:col>4</xdr:col>
          <xdr:colOff>66675</xdr:colOff>
          <xdr:row>32</xdr:row>
          <xdr:rowOff>133350</xdr:rowOff>
        </xdr:to>
        <xdr:sp macro="" textlink="">
          <xdr:nvSpPr>
            <xdr:cNvPr id="43065" name="Check Box 57" hidden="1">
              <a:extLst>
                <a:ext uri="{63B3BB69-23CF-44E3-9099-C40C66FF867C}">
                  <a14:compatExt spid="_x0000_s43065"/>
                </a:ext>
                <a:ext uri="{FF2B5EF4-FFF2-40B4-BE49-F238E27FC236}">
                  <a16:creationId xmlns:a16="http://schemas.microsoft.com/office/drawing/2014/main" id="{00000000-0008-0000-0300-000039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32</xdr:row>
          <xdr:rowOff>133350</xdr:rowOff>
        </xdr:from>
        <xdr:to>
          <xdr:col>4</xdr:col>
          <xdr:colOff>66675</xdr:colOff>
          <xdr:row>33</xdr:row>
          <xdr:rowOff>133350</xdr:rowOff>
        </xdr:to>
        <xdr:sp macro="" textlink="">
          <xdr:nvSpPr>
            <xdr:cNvPr id="43066" name="Check Box 58" hidden="1">
              <a:extLst>
                <a:ext uri="{63B3BB69-23CF-44E3-9099-C40C66FF867C}">
                  <a14:compatExt spid="_x0000_s43066"/>
                </a:ext>
                <a:ext uri="{FF2B5EF4-FFF2-40B4-BE49-F238E27FC236}">
                  <a16:creationId xmlns:a16="http://schemas.microsoft.com/office/drawing/2014/main" id="{00000000-0008-0000-0300-00003A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33</xdr:row>
          <xdr:rowOff>133350</xdr:rowOff>
        </xdr:from>
        <xdr:to>
          <xdr:col>4</xdr:col>
          <xdr:colOff>66675</xdr:colOff>
          <xdr:row>34</xdr:row>
          <xdr:rowOff>133350</xdr:rowOff>
        </xdr:to>
        <xdr:sp macro="" textlink="">
          <xdr:nvSpPr>
            <xdr:cNvPr id="43067" name="Check Box 59" hidden="1">
              <a:extLst>
                <a:ext uri="{63B3BB69-23CF-44E3-9099-C40C66FF867C}">
                  <a14:compatExt spid="_x0000_s43067"/>
                </a:ext>
                <a:ext uri="{FF2B5EF4-FFF2-40B4-BE49-F238E27FC236}">
                  <a16:creationId xmlns:a16="http://schemas.microsoft.com/office/drawing/2014/main" id="{00000000-0008-0000-0300-00003B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34</xdr:row>
          <xdr:rowOff>133350</xdr:rowOff>
        </xdr:from>
        <xdr:to>
          <xdr:col>4</xdr:col>
          <xdr:colOff>66675</xdr:colOff>
          <xdr:row>35</xdr:row>
          <xdr:rowOff>133350</xdr:rowOff>
        </xdr:to>
        <xdr:sp macro="" textlink="">
          <xdr:nvSpPr>
            <xdr:cNvPr id="43068" name="Check Box 60" hidden="1">
              <a:extLst>
                <a:ext uri="{63B3BB69-23CF-44E3-9099-C40C66FF867C}">
                  <a14:compatExt spid="_x0000_s43068"/>
                </a:ext>
                <a:ext uri="{FF2B5EF4-FFF2-40B4-BE49-F238E27FC236}">
                  <a16:creationId xmlns:a16="http://schemas.microsoft.com/office/drawing/2014/main" id="{00000000-0008-0000-0300-00003C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35</xdr:row>
          <xdr:rowOff>133350</xdr:rowOff>
        </xdr:from>
        <xdr:to>
          <xdr:col>4</xdr:col>
          <xdr:colOff>66675</xdr:colOff>
          <xdr:row>36</xdr:row>
          <xdr:rowOff>133350</xdr:rowOff>
        </xdr:to>
        <xdr:sp macro="" textlink="">
          <xdr:nvSpPr>
            <xdr:cNvPr id="43069" name="Check Box 61" hidden="1">
              <a:extLst>
                <a:ext uri="{63B3BB69-23CF-44E3-9099-C40C66FF867C}">
                  <a14:compatExt spid="_x0000_s43069"/>
                </a:ext>
                <a:ext uri="{FF2B5EF4-FFF2-40B4-BE49-F238E27FC236}">
                  <a16:creationId xmlns:a16="http://schemas.microsoft.com/office/drawing/2014/main" id="{00000000-0008-0000-0300-00003D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36</xdr:row>
          <xdr:rowOff>133350</xdr:rowOff>
        </xdr:from>
        <xdr:to>
          <xdr:col>4</xdr:col>
          <xdr:colOff>66675</xdr:colOff>
          <xdr:row>37</xdr:row>
          <xdr:rowOff>133350</xdr:rowOff>
        </xdr:to>
        <xdr:sp macro="" textlink="">
          <xdr:nvSpPr>
            <xdr:cNvPr id="43070" name="Check Box 62" hidden="1">
              <a:extLst>
                <a:ext uri="{63B3BB69-23CF-44E3-9099-C40C66FF867C}">
                  <a14:compatExt spid="_x0000_s43070"/>
                </a:ext>
                <a:ext uri="{FF2B5EF4-FFF2-40B4-BE49-F238E27FC236}">
                  <a16:creationId xmlns:a16="http://schemas.microsoft.com/office/drawing/2014/main" id="{00000000-0008-0000-0300-00003E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37</xdr:row>
          <xdr:rowOff>133350</xdr:rowOff>
        </xdr:from>
        <xdr:to>
          <xdr:col>4</xdr:col>
          <xdr:colOff>66675</xdr:colOff>
          <xdr:row>38</xdr:row>
          <xdr:rowOff>133350</xdr:rowOff>
        </xdr:to>
        <xdr:sp macro="" textlink="">
          <xdr:nvSpPr>
            <xdr:cNvPr id="43071" name="Check Box 63" hidden="1">
              <a:extLst>
                <a:ext uri="{63B3BB69-23CF-44E3-9099-C40C66FF867C}">
                  <a14:compatExt spid="_x0000_s43071"/>
                </a:ext>
                <a:ext uri="{FF2B5EF4-FFF2-40B4-BE49-F238E27FC236}">
                  <a16:creationId xmlns:a16="http://schemas.microsoft.com/office/drawing/2014/main" id="{00000000-0008-0000-0300-00003F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38</xdr:row>
          <xdr:rowOff>133350</xdr:rowOff>
        </xdr:from>
        <xdr:to>
          <xdr:col>4</xdr:col>
          <xdr:colOff>66675</xdr:colOff>
          <xdr:row>39</xdr:row>
          <xdr:rowOff>133350</xdr:rowOff>
        </xdr:to>
        <xdr:sp macro="" textlink="">
          <xdr:nvSpPr>
            <xdr:cNvPr id="43072" name="Check Box 64" hidden="1">
              <a:extLst>
                <a:ext uri="{63B3BB69-23CF-44E3-9099-C40C66FF867C}">
                  <a14:compatExt spid="_x0000_s43072"/>
                </a:ext>
                <a:ext uri="{FF2B5EF4-FFF2-40B4-BE49-F238E27FC236}">
                  <a16:creationId xmlns:a16="http://schemas.microsoft.com/office/drawing/2014/main" id="{00000000-0008-0000-0300-000040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39</xdr:row>
          <xdr:rowOff>133350</xdr:rowOff>
        </xdr:from>
        <xdr:to>
          <xdr:col>4</xdr:col>
          <xdr:colOff>66675</xdr:colOff>
          <xdr:row>40</xdr:row>
          <xdr:rowOff>133350</xdr:rowOff>
        </xdr:to>
        <xdr:sp macro="" textlink="">
          <xdr:nvSpPr>
            <xdr:cNvPr id="43073" name="Check Box 65" hidden="1">
              <a:extLst>
                <a:ext uri="{63B3BB69-23CF-44E3-9099-C40C66FF867C}">
                  <a14:compatExt spid="_x0000_s43073"/>
                </a:ext>
                <a:ext uri="{FF2B5EF4-FFF2-40B4-BE49-F238E27FC236}">
                  <a16:creationId xmlns:a16="http://schemas.microsoft.com/office/drawing/2014/main" id="{00000000-0008-0000-0300-000041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40</xdr:row>
          <xdr:rowOff>133350</xdr:rowOff>
        </xdr:from>
        <xdr:to>
          <xdr:col>4</xdr:col>
          <xdr:colOff>66675</xdr:colOff>
          <xdr:row>41</xdr:row>
          <xdr:rowOff>133350</xdr:rowOff>
        </xdr:to>
        <xdr:sp macro="" textlink="">
          <xdr:nvSpPr>
            <xdr:cNvPr id="43074" name="Check Box 66" hidden="1">
              <a:extLst>
                <a:ext uri="{63B3BB69-23CF-44E3-9099-C40C66FF867C}">
                  <a14:compatExt spid="_x0000_s43074"/>
                </a:ext>
                <a:ext uri="{FF2B5EF4-FFF2-40B4-BE49-F238E27FC236}">
                  <a16:creationId xmlns:a16="http://schemas.microsoft.com/office/drawing/2014/main" id="{00000000-0008-0000-0300-000042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41</xdr:row>
          <xdr:rowOff>133350</xdr:rowOff>
        </xdr:from>
        <xdr:to>
          <xdr:col>4</xdr:col>
          <xdr:colOff>66675</xdr:colOff>
          <xdr:row>42</xdr:row>
          <xdr:rowOff>133350</xdr:rowOff>
        </xdr:to>
        <xdr:sp macro="" textlink="">
          <xdr:nvSpPr>
            <xdr:cNvPr id="43075" name="Check Box 67" hidden="1">
              <a:extLst>
                <a:ext uri="{63B3BB69-23CF-44E3-9099-C40C66FF867C}">
                  <a14:compatExt spid="_x0000_s43075"/>
                </a:ext>
                <a:ext uri="{FF2B5EF4-FFF2-40B4-BE49-F238E27FC236}">
                  <a16:creationId xmlns:a16="http://schemas.microsoft.com/office/drawing/2014/main" id="{00000000-0008-0000-0300-000043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59</xdr:row>
          <xdr:rowOff>0</xdr:rowOff>
        </xdr:from>
        <xdr:to>
          <xdr:col>4</xdr:col>
          <xdr:colOff>66675</xdr:colOff>
          <xdr:row>60</xdr:row>
          <xdr:rowOff>0</xdr:rowOff>
        </xdr:to>
        <xdr:sp macro="" textlink="">
          <xdr:nvSpPr>
            <xdr:cNvPr id="43076" name="Check Box 68" hidden="1">
              <a:extLst>
                <a:ext uri="{63B3BB69-23CF-44E3-9099-C40C66FF867C}">
                  <a14:compatExt spid="_x0000_s43076"/>
                </a:ext>
                <a:ext uri="{FF2B5EF4-FFF2-40B4-BE49-F238E27FC236}">
                  <a16:creationId xmlns:a16="http://schemas.microsoft.com/office/drawing/2014/main" id="{00000000-0008-0000-0300-000044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102</xdr:row>
          <xdr:rowOff>0</xdr:rowOff>
        </xdr:from>
        <xdr:to>
          <xdr:col>4</xdr:col>
          <xdr:colOff>57150</xdr:colOff>
          <xdr:row>103</xdr:row>
          <xdr:rowOff>0</xdr:rowOff>
        </xdr:to>
        <xdr:sp macro="" textlink="">
          <xdr:nvSpPr>
            <xdr:cNvPr id="43077" name="Check Box 69" hidden="1">
              <a:extLst>
                <a:ext uri="{63B3BB69-23CF-44E3-9099-C40C66FF867C}">
                  <a14:compatExt spid="_x0000_s43077"/>
                </a:ext>
                <a:ext uri="{FF2B5EF4-FFF2-40B4-BE49-F238E27FC236}">
                  <a16:creationId xmlns:a16="http://schemas.microsoft.com/office/drawing/2014/main" id="{00000000-0008-0000-0300-000045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103</xdr:row>
          <xdr:rowOff>0</xdr:rowOff>
        </xdr:from>
        <xdr:to>
          <xdr:col>4</xdr:col>
          <xdr:colOff>57150</xdr:colOff>
          <xdr:row>104</xdr:row>
          <xdr:rowOff>0</xdr:rowOff>
        </xdr:to>
        <xdr:sp macro="" textlink="">
          <xdr:nvSpPr>
            <xdr:cNvPr id="43078" name="Check Box 70" hidden="1">
              <a:extLst>
                <a:ext uri="{63B3BB69-23CF-44E3-9099-C40C66FF867C}">
                  <a14:compatExt spid="_x0000_s43078"/>
                </a:ext>
                <a:ext uri="{FF2B5EF4-FFF2-40B4-BE49-F238E27FC236}">
                  <a16:creationId xmlns:a16="http://schemas.microsoft.com/office/drawing/2014/main" id="{00000000-0008-0000-0300-000046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104</xdr:row>
          <xdr:rowOff>0</xdr:rowOff>
        </xdr:from>
        <xdr:to>
          <xdr:col>4</xdr:col>
          <xdr:colOff>57150</xdr:colOff>
          <xdr:row>105</xdr:row>
          <xdr:rowOff>0</xdr:rowOff>
        </xdr:to>
        <xdr:sp macro="" textlink="">
          <xdr:nvSpPr>
            <xdr:cNvPr id="43079" name="Check Box 71" hidden="1">
              <a:extLst>
                <a:ext uri="{63B3BB69-23CF-44E3-9099-C40C66FF867C}">
                  <a14:compatExt spid="_x0000_s43079"/>
                </a:ext>
                <a:ext uri="{FF2B5EF4-FFF2-40B4-BE49-F238E27FC236}">
                  <a16:creationId xmlns:a16="http://schemas.microsoft.com/office/drawing/2014/main" id="{00000000-0008-0000-0300-000047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108</xdr:row>
          <xdr:rowOff>0</xdr:rowOff>
        </xdr:from>
        <xdr:to>
          <xdr:col>4</xdr:col>
          <xdr:colOff>85725</xdr:colOff>
          <xdr:row>109</xdr:row>
          <xdr:rowOff>0</xdr:rowOff>
        </xdr:to>
        <xdr:sp macro="" textlink="">
          <xdr:nvSpPr>
            <xdr:cNvPr id="43080" name="Check Box 72" hidden="1">
              <a:extLst>
                <a:ext uri="{63B3BB69-23CF-44E3-9099-C40C66FF867C}">
                  <a14:compatExt spid="_x0000_s43080"/>
                </a:ext>
                <a:ext uri="{FF2B5EF4-FFF2-40B4-BE49-F238E27FC236}">
                  <a16:creationId xmlns:a16="http://schemas.microsoft.com/office/drawing/2014/main" id="{00000000-0008-0000-0300-000048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108</xdr:row>
          <xdr:rowOff>142875</xdr:rowOff>
        </xdr:from>
        <xdr:to>
          <xdr:col>4</xdr:col>
          <xdr:colOff>85725</xdr:colOff>
          <xdr:row>110</xdr:row>
          <xdr:rowOff>0</xdr:rowOff>
        </xdr:to>
        <xdr:sp macro="" textlink="">
          <xdr:nvSpPr>
            <xdr:cNvPr id="43081" name="Check Box 73" hidden="1">
              <a:extLst>
                <a:ext uri="{63B3BB69-23CF-44E3-9099-C40C66FF867C}">
                  <a14:compatExt spid="_x0000_s43081"/>
                </a:ext>
                <a:ext uri="{FF2B5EF4-FFF2-40B4-BE49-F238E27FC236}">
                  <a16:creationId xmlns:a16="http://schemas.microsoft.com/office/drawing/2014/main" id="{00000000-0008-0000-0300-000049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114300</xdr:colOff>
          <xdr:row>109</xdr:row>
          <xdr:rowOff>142875</xdr:rowOff>
        </xdr:from>
        <xdr:to>
          <xdr:col>4</xdr:col>
          <xdr:colOff>85725</xdr:colOff>
          <xdr:row>111</xdr:row>
          <xdr:rowOff>0</xdr:rowOff>
        </xdr:to>
        <xdr:sp macro="" textlink="">
          <xdr:nvSpPr>
            <xdr:cNvPr id="43082" name="Check Box 74" hidden="1">
              <a:extLst>
                <a:ext uri="{63B3BB69-23CF-44E3-9099-C40C66FF867C}">
                  <a14:compatExt spid="_x0000_s43082"/>
                </a:ext>
                <a:ext uri="{FF2B5EF4-FFF2-40B4-BE49-F238E27FC236}">
                  <a16:creationId xmlns:a16="http://schemas.microsoft.com/office/drawing/2014/main" id="{00000000-0008-0000-0300-00004A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10</xdr:row>
          <xdr:rowOff>133350</xdr:rowOff>
        </xdr:from>
        <xdr:to>
          <xdr:col>4</xdr:col>
          <xdr:colOff>85725</xdr:colOff>
          <xdr:row>11</xdr:row>
          <xdr:rowOff>133350</xdr:rowOff>
        </xdr:to>
        <xdr:sp macro="" textlink="">
          <xdr:nvSpPr>
            <xdr:cNvPr id="43083" name="Check Box 75" hidden="1">
              <a:extLst>
                <a:ext uri="{63B3BB69-23CF-44E3-9099-C40C66FF867C}">
                  <a14:compatExt spid="_x0000_s43083"/>
                </a:ext>
                <a:ext uri="{FF2B5EF4-FFF2-40B4-BE49-F238E27FC236}">
                  <a16:creationId xmlns:a16="http://schemas.microsoft.com/office/drawing/2014/main" id="{00000000-0008-0000-0300-00004B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9</xdr:row>
          <xdr:rowOff>180975</xdr:rowOff>
        </xdr:from>
        <xdr:to>
          <xdr:col>4</xdr:col>
          <xdr:colOff>85725</xdr:colOff>
          <xdr:row>10</xdr:row>
          <xdr:rowOff>133350</xdr:rowOff>
        </xdr:to>
        <xdr:sp macro="" textlink="">
          <xdr:nvSpPr>
            <xdr:cNvPr id="43084" name="Check Box 76" hidden="1">
              <a:extLst>
                <a:ext uri="{63B3BB69-23CF-44E3-9099-C40C66FF867C}">
                  <a14:compatExt spid="_x0000_s43084"/>
                </a:ext>
                <a:ext uri="{FF2B5EF4-FFF2-40B4-BE49-F238E27FC236}">
                  <a16:creationId xmlns:a16="http://schemas.microsoft.com/office/drawing/2014/main" id="{00000000-0008-0000-0300-00004C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104775</xdr:colOff>
          <xdr:row>42</xdr:row>
          <xdr:rowOff>133350</xdr:rowOff>
        </xdr:from>
        <xdr:to>
          <xdr:col>4</xdr:col>
          <xdr:colOff>66675</xdr:colOff>
          <xdr:row>43</xdr:row>
          <xdr:rowOff>133350</xdr:rowOff>
        </xdr:to>
        <xdr:sp macro="" textlink="">
          <xdr:nvSpPr>
            <xdr:cNvPr id="43085" name="Check Box 77" hidden="1">
              <a:extLst>
                <a:ext uri="{63B3BB69-23CF-44E3-9099-C40C66FF867C}">
                  <a14:compatExt spid="_x0000_s43085"/>
                </a:ext>
                <a:ext uri="{FF2B5EF4-FFF2-40B4-BE49-F238E27FC236}">
                  <a16:creationId xmlns:a16="http://schemas.microsoft.com/office/drawing/2014/main" id="{00000000-0008-0000-0300-00004D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49</xdr:row>
          <xdr:rowOff>0</xdr:rowOff>
        </xdr:from>
        <xdr:to>
          <xdr:col>4</xdr:col>
          <xdr:colOff>66675</xdr:colOff>
          <xdr:row>50</xdr:row>
          <xdr:rowOff>0</xdr:rowOff>
        </xdr:to>
        <xdr:sp macro="" textlink="">
          <xdr:nvSpPr>
            <xdr:cNvPr id="43086" name="Check Box 78" hidden="1">
              <a:extLst>
                <a:ext uri="{63B3BB69-23CF-44E3-9099-C40C66FF867C}">
                  <a14:compatExt spid="_x0000_s43086"/>
                </a:ext>
                <a:ext uri="{FF2B5EF4-FFF2-40B4-BE49-F238E27FC236}">
                  <a16:creationId xmlns:a16="http://schemas.microsoft.com/office/drawing/2014/main" id="{00000000-0008-0000-0300-00004E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</xdr:colOff>
          <xdr:row>55</xdr:row>
          <xdr:rowOff>0</xdr:rowOff>
        </xdr:from>
        <xdr:to>
          <xdr:col>4</xdr:col>
          <xdr:colOff>66675</xdr:colOff>
          <xdr:row>56</xdr:row>
          <xdr:rowOff>0</xdr:rowOff>
        </xdr:to>
        <xdr:sp macro="" textlink="">
          <xdr:nvSpPr>
            <xdr:cNvPr id="43087" name="Check Box 79" hidden="1">
              <a:extLst>
                <a:ext uri="{63B3BB69-23CF-44E3-9099-C40C66FF867C}">
                  <a14:compatExt spid="_x0000_s43087"/>
                </a:ext>
                <a:ext uri="{FF2B5EF4-FFF2-40B4-BE49-F238E27FC236}">
                  <a16:creationId xmlns:a16="http://schemas.microsoft.com/office/drawing/2014/main" id="{00000000-0008-0000-0300-00004FA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xdr:oneCellAnchor>
    <xdr:from>
      <xdr:col>1</xdr:col>
      <xdr:colOff>28576</xdr:colOff>
      <xdr:row>1</xdr:row>
      <xdr:rowOff>32845</xdr:rowOff>
    </xdr:from>
    <xdr:ext cx="6048374" cy="1148255"/>
    <xdr:sp macro="" textlink="">
      <xdr:nvSpPr>
        <xdr:cNvPr id="83" name="テキスト ボックス 82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 txBox="1"/>
      </xdr:nvSpPr>
      <xdr:spPr>
        <a:xfrm>
          <a:off x="180976" y="213820"/>
          <a:ext cx="6048374" cy="1148255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72000" rIns="72000" rtlCol="0" anchor="t">
          <a:noAutofit/>
        </a:bodyPr>
        <a:lstStyle/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ISO 22388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との対応）</a:t>
          </a: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本体：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5.4</a:t>
          </a: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　附属書：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C.4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※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本シートは、表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C.3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～表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C.11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に基づき作成された）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 </a:t>
          </a:r>
        </a:p>
        <a:p>
          <a:pPr>
            <a:lnSpc>
              <a:spcPts val="1000"/>
            </a:lnSpc>
          </a:pP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（使用方法）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E6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～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H6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”に目標とする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RMS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レートを入力する（参考：”附属書活用の手引き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4.5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の①）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D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列を用いて技術を選択する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pPr>
            <a:lnSpc>
              <a:spcPts val="1000"/>
            </a:lnSpc>
          </a:pP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・”</a:t>
          </a:r>
          <a:r>
            <a:rPr kumimoji="1" lang="en-US" altLang="ja-JP" sz="800">
              <a:latin typeface="メイリオ" panose="020B0604030504040204" pitchFamily="50" charset="-128"/>
              <a:ea typeface="メイリオ" panose="020B0604030504040204" pitchFamily="50" charset="-128"/>
            </a:rPr>
            <a:t>114</a:t>
          </a:r>
          <a:r>
            <a:rPr kumimoji="1" lang="ja-JP" altLang="en-US" sz="800">
              <a:latin typeface="メイリオ" panose="020B0604030504040204" pitchFamily="50" charset="-128"/>
              <a:ea typeface="メイリオ" panose="020B0604030504040204" pitchFamily="50" charset="-128"/>
            </a:rPr>
            <a:t>行”に各攻撃モードの累積セキュリティレートが算出される</a:t>
          </a:r>
          <a:endParaRPr kumimoji="1" lang="en-US" altLang="ja-JP" sz="8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857250</xdr:colOff>
          <xdr:row>2</xdr:row>
          <xdr:rowOff>0</xdr:rowOff>
        </xdr:from>
        <xdr:to>
          <xdr:col>14</xdr:col>
          <xdr:colOff>371475</xdr:colOff>
          <xdr:row>4</xdr:row>
          <xdr:rowOff>57150</xdr:rowOff>
        </xdr:to>
        <xdr:sp macro="" textlink="">
          <xdr:nvSpPr>
            <xdr:cNvPr id="33797" name="Group Box 5" hidden="1">
              <a:extLst>
                <a:ext uri="{63B3BB69-23CF-44E3-9099-C40C66FF867C}">
                  <a14:compatExt spid="_x0000_s33797"/>
                </a:ext>
                <a:ext uri="{FF2B5EF4-FFF2-40B4-BE49-F238E27FC236}">
                  <a16:creationId xmlns:a16="http://schemas.microsoft.com/office/drawing/2014/main" id="{00000000-0008-0000-0400-000005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156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933450</xdr:colOff>
          <xdr:row>2</xdr:row>
          <xdr:rowOff>0</xdr:rowOff>
        </xdr:from>
        <xdr:to>
          <xdr:col>14</xdr:col>
          <xdr:colOff>276225</xdr:colOff>
          <xdr:row>4</xdr:row>
          <xdr:rowOff>76200</xdr:rowOff>
        </xdr:to>
        <xdr:sp macro="" textlink="">
          <xdr:nvSpPr>
            <xdr:cNvPr id="33802" name="Group Box 10" hidden="1">
              <a:extLst>
                <a:ext uri="{63B3BB69-23CF-44E3-9099-C40C66FF867C}">
                  <a14:compatExt spid="_x0000_s33802"/>
                </a:ext>
                <a:ext uri="{FF2B5EF4-FFF2-40B4-BE49-F238E27FC236}">
                  <a16:creationId xmlns:a16="http://schemas.microsoft.com/office/drawing/2014/main" id="{00000000-0008-0000-0400-00000A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167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847725</xdr:colOff>
          <xdr:row>2</xdr:row>
          <xdr:rowOff>0</xdr:rowOff>
        </xdr:from>
        <xdr:to>
          <xdr:col>14</xdr:col>
          <xdr:colOff>276225</xdr:colOff>
          <xdr:row>4</xdr:row>
          <xdr:rowOff>76200</xdr:rowOff>
        </xdr:to>
        <xdr:sp macro="" textlink="">
          <xdr:nvSpPr>
            <xdr:cNvPr id="33807" name="Group Box 15" hidden="1">
              <a:extLst>
                <a:ext uri="{63B3BB69-23CF-44E3-9099-C40C66FF867C}">
                  <a14:compatExt spid="_x0000_s33807"/>
                </a:ext>
                <a:ext uri="{FF2B5EF4-FFF2-40B4-BE49-F238E27FC236}">
                  <a16:creationId xmlns:a16="http://schemas.microsoft.com/office/drawing/2014/main" id="{00000000-0008-0000-0400-00000F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167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933450</xdr:colOff>
          <xdr:row>2</xdr:row>
          <xdr:rowOff>0</xdr:rowOff>
        </xdr:from>
        <xdr:to>
          <xdr:col>14</xdr:col>
          <xdr:colOff>276225</xdr:colOff>
          <xdr:row>4</xdr:row>
          <xdr:rowOff>76200</xdr:rowOff>
        </xdr:to>
        <xdr:sp macro="" textlink="">
          <xdr:nvSpPr>
            <xdr:cNvPr id="33812" name="Group Box 20" hidden="1">
              <a:extLst>
                <a:ext uri="{63B3BB69-23CF-44E3-9099-C40C66FF867C}">
                  <a14:compatExt spid="_x0000_s33812"/>
                </a:ext>
                <a:ext uri="{FF2B5EF4-FFF2-40B4-BE49-F238E27FC236}">
                  <a16:creationId xmlns:a16="http://schemas.microsoft.com/office/drawing/2014/main" id="{00000000-0008-0000-0400-000014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167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809625</xdr:colOff>
          <xdr:row>2</xdr:row>
          <xdr:rowOff>0</xdr:rowOff>
        </xdr:from>
        <xdr:to>
          <xdr:col>14</xdr:col>
          <xdr:colOff>276225</xdr:colOff>
          <xdr:row>4</xdr:row>
          <xdr:rowOff>76200</xdr:rowOff>
        </xdr:to>
        <xdr:sp macro="" textlink="">
          <xdr:nvSpPr>
            <xdr:cNvPr id="33817" name="Group Box 25" hidden="1">
              <a:extLst>
                <a:ext uri="{63B3BB69-23CF-44E3-9099-C40C66FF867C}">
                  <a14:compatExt spid="_x0000_s33817"/>
                </a:ext>
                <a:ext uri="{FF2B5EF4-FFF2-40B4-BE49-F238E27FC236}">
                  <a16:creationId xmlns:a16="http://schemas.microsoft.com/office/drawing/2014/main" id="{00000000-0008-0000-0400-0000198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22860" rIns="0" bIns="0" anchor="t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グループ 167</a:t>
              </a:r>
            </a:p>
          </xdr:txBody>
        </xdr:sp>
        <xdr:clientData fPrintsWithSheet="0"/>
      </xdr:twoCellAnchor>
    </mc:Choice>
    <mc:Fallback/>
  </mc:AlternateContent>
  <xdr:oneCellAnchor>
    <xdr:from>
      <xdr:col>1</xdr:col>
      <xdr:colOff>19702</xdr:colOff>
      <xdr:row>1</xdr:row>
      <xdr:rowOff>24947</xdr:rowOff>
    </xdr:from>
    <xdr:ext cx="6112932" cy="1755495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SpPr txBox="1"/>
      </xdr:nvSpPr>
      <xdr:spPr>
        <a:xfrm>
          <a:off x="708433" y="208120"/>
          <a:ext cx="6112932" cy="1755495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lIns="0" tIns="0" rIns="0" bIns="0" rtlCol="0" anchor="t">
          <a:noAutofit/>
        </a:bodyPr>
        <a:lstStyle/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（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ISO 22388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との対応）</a:t>
          </a: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　本体：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5.5</a:t>
          </a: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　附属書：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C.2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～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C.3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（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※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本シートは、表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C.2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に基づき作成された） </a:t>
          </a:r>
        </a:p>
        <a:p>
          <a:endParaRPr kumimoji="1" lang="en-US" altLang="ja-JP" sz="800">
            <a:latin typeface="游明朝" panose="02020400000000000000" pitchFamily="18" charset="-128"/>
            <a:ea typeface="游明朝" panose="02020400000000000000" pitchFamily="18" charset="-128"/>
          </a:endParaRP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（使用方法）</a:t>
          </a:r>
          <a:endParaRPr kumimoji="1" lang="en-US" altLang="ja-JP" sz="800">
            <a:latin typeface="游明朝" panose="02020400000000000000" pitchFamily="18" charset="-128"/>
            <a:ea typeface="游明朝" panose="02020400000000000000" pitchFamily="18" charset="-128"/>
          </a:endParaRP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　本シートを用い、附属書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C.4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に含まれない技術等のセキュリティレーティングを実施することができる。</a:t>
          </a:r>
          <a:endParaRPr kumimoji="1" lang="en-US" altLang="ja-JP" sz="800">
            <a:latin typeface="游明朝" panose="02020400000000000000" pitchFamily="18" charset="-128"/>
            <a:ea typeface="游明朝" panose="02020400000000000000" pitchFamily="18" charset="-128"/>
          </a:endParaRP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・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a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～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o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の各基準を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5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段階評価し、”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E, H, K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及び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N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の列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"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の尺度を選択・入力する（ただし、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N/A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は０）</a:t>
          </a:r>
          <a:endParaRPr kumimoji="1" lang="en-US" altLang="ja-JP" sz="800">
            <a:latin typeface="游明朝" panose="02020400000000000000" pitchFamily="18" charset="-128"/>
            <a:ea typeface="游明朝" panose="02020400000000000000" pitchFamily="18" charset="-128"/>
          </a:endParaRP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・”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F, I, L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及び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O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の列”の上部（例：”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F7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”）には、推定されるレートの値域（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10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段階へ変換済み）が表示される。この値域は、各基準の　　</a:t>
          </a:r>
          <a:endParaRPr kumimoji="1" lang="en-US" altLang="ja-JP" sz="800">
            <a:latin typeface="游明朝" panose="02020400000000000000" pitchFamily="18" charset="-128"/>
            <a:ea typeface="游明朝" panose="02020400000000000000" pitchFamily="18" charset="-128"/>
          </a:endParaRP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　評価結果の平均値を中心に、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±1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程度の調整幅が適用されたものである。</a:t>
          </a:r>
          <a:endParaRPr kumimoji="1" lang="en-US" altLang="ja-JP" sz="800">
            <a:latin typeface="游明朝" panose="02020400000000000000" pitchFamily="18" charset="-128"/>
            <a:ea typeface="游明朝" panose="02020400000000000000" pitchFamily="18" charset="-128"/>
          </a:endParaRPr>
        </a:p>
        <a:p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・各攻撃モードにおける最終的なレートを直接入力する（例：”</a:t>
          </a:r>
          <a:r>
            <a:rPr kumimoji="1" lang="en-US" altLang="ja-JP" sz="800">
              <a:latin typeface="游明朝" panose="02020400000000000000" pitchFamily="18" charset="-128"/>
              <a:ea typeface="游明朝" panose="02020400000000000000" pitchFamily="18" charset="-128"/>
            </a:rPr>
            <a:t>F8</a:t>
          </a:r>
          <a:r>
            <a:rPr kumimoji="1" lang="ja-JP" altLang="en-US" sz="800">
              <a:latin typeface="游明朝" panose="02020400000000000000" pitchFamily="18" charset="-128"/>
              <a:ea typeface="游明朝" panose="02020400000000000000" pitchFamily="18" charset="-128"/>
            </a:rPr>
            <a:t>”）。入力されたレートが適切な場合、セルが水色に変わる。</a:t>
          </a:r>
          <a:endParaRPr kumimoji="1" lang="en-US" altLang="ja-JP" sz="800">
            <a:latin typeface="游明朝" panose="02020400000000000000" pitchFamily="18" charset="-128"/>
            <a:ea typeface="游明朝" panose="02020400000000000000" pitchFamily="18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5.xml"/><Relationship Id="rId18" Type="http://schemas.openxmlformats.org/officeDocument/2006/relationships/ctrlProp" Target="../ctrlProps/ctrlProp20.xml"/><Relationship Id="rId26" Type="http://schemas.openxmlformats.org/officeDocument/2006/relationships/ctrlProp" Target="../ctrlProps/ctrlProp28.xml"/><Relationship Id="rId39" Type="http://schemas.openxmlformats.org/officeDocument/2006/relationships/ctrlProp" Target="../ctrlProps/ctrlProp41.xml"/><Relationship Id="rId21" Type="http://schemas.openxmlformats.org/officeDocument/2006/relationships/ctrlProp" Target="../ctrlProps/ctrlProp23.xml"/><Relationship Id="rId34" Type="http://schemas.openxmlformats.org/officeDocument/2006/relationships/ctrlProp" Target="../ctrlProps/ctrlProp36.xml"/><Relationship Id="rId42" Type="http://schemas.openxmlformats.org/officeDocument/2006/relationships/ctrlProp" Target="../ctrlProps/ctrlProp44.xml"/><Relationship Id="rId47" Type="http://schemas.openxmlformats.org/officeDocument/2006/relationships/ctrlProp" Target="../ctrlProps/ctrlProp49.xml"/><Relationship Id="rId50" Type="http://schemas.openxmlformats.org/officeDocument/2006/relationships/ctrlProp" Target="../ctrlProps/ctrlProp52.xml"/><Relationship Id="rId55" Type="http://schemas.openxmlformats.org/officeDocument/2006/relationships/ctrlProp" Target="../ctrlProps/ctrlProp57.xml"/><Relationship Id="rId63" Type="http://schemas.openxmlformats.org/officeDocument/2006/relationships/ctrlProp" Target="../ctrlProps/ctrlProp65.xml"/><Relationship Id="rId68" Type="http://schemas.openxmlformats.org/officeDocument/2006/relationships/ctrlProp" Target="../ctrlProps/ctrlProp70.xml"/><Relationship Id="rId76" Type="http://schemas.openxmlformats.org/officeDocument/2006/relationships/ctrlProp" Target="../ctrlProps/ctrlProp78.xml"/><Relationship Id="rId7" Type="http://schemas.openxmlformats.org/officeDocument/2006/relationships/ctrlProp" Target="../ctrlProps/ctrlProp9.xml"/><Relationship Id="rId71" Type="http://schemas.openxmlformats.org/officeDocument/2006/relationships/ctrlProp" Target="../ctrlProps/ctrlProp73.xml"/><Relationship Id="rId2" Type="http://schemas.openxmlformats.org/officeDocument/2006/relationships/drawing" Target="../drawings/drawing4.xml"/><Relationship Id="rId16" Type="http://schemas.openxmlformats.org/officeDocument/2006/relationships/ctrlProp" Target="../ctrlProps/ctrlProp18.xml"/><Relationship Id="rId29" Type="http://schemas.openxmlformats.org/officeDocument/2006/relationships/ctrlProp" Target="../ctrlProps/ctrlProp31.xml"/><Relationship Id="rId11" Type="http://schemas.openxmlformats.org/officeDocument/2006/relationships/ctrlProp" Target="../ctrlProps/ctrlProp13.xml"/><Relationship Id="rId24" Type="http://schemas.openxmlformats.org/officeDocument/2006/relationships/ctrlProp" Target="../ctrlProps/ctrlProp26.xml"/><Relationship Id="rId32" Type="http://schemas.openxmlformats.org/officeDocument/2006/relationships/ctrlProp" Target="../ctrlProps/ctrlProp34.xml"/><Relationship Id="rId37" Type="http://schemas.openxmlformats.org/officeDocument/2006/relationships/ctrlProp" Target="../ctrlProps/ctrlProp39.xml"/><Relationship Id="rId40" Type="http://schemas.openxmlformats.org/officeDocument/2006/relationships/ctrlProp" Target="../ctrlProps/ctrlProp42.xml"/><Relationship Id="rId45" Type="http://schemas.openxmlformats.org/officeDocument/2006/relationships/ctrlProp" Target="../ctrlProps/ctrlProp47.xml"/><Relationship Id="rId53" Type="http://schemas.openxmlformats.org/officeDocument/2006/relationships/ctrlProp" Target="../ctrlProps/ctrlProp55.xml"/><Relationship Id="rId58" Type="http://schemas.openxmlformats.org/officeDocument/2006/relationships/ctrlProp" Target="../ctrlProps/ctrlProp60.xml"/><Relationship Id="rId66" Type="http://schemas.openxmlformats.org/officeDocument/2006/relationships/ctrlProp" Target="../ctrlProps/ctrlProp68.xml"/><Relationship Id="rId74" Type="http://schemas.openxmlformats.org/officeDocument/2006/relationships/ctrlProp" Target="../ctrlProps/ctrlProp76.xml"/><Relationship Id="rId79" Type="http://schemas.openxmlformats.org/officeDocument/2006/relationships/ctrlProp" Target="../ctrlProps/ctrlProp81.xml"/><Relationship Id="rId5" Type="http://schemas.openxmlformats.org/officeDocument/2006/relationships/ctrlProp" Target="../ctrlProps/ctrlProp7.xml"/><Relationship Id="rId61" Type="http://schemas.openxmlformats.org/officeDocument/2006/relationships/ctrlProp" Target="../ctrlProps/ctrlProp63.xml"/><Relationship Id="rId82" Type="http://schemas.openxmlformats.org/officeDocument/2006/relationships/ctrlProp" Target="../ctrlProps/ctrlProp84.xml"/><Relationship Id="rId10" Type="http://schemas.openxmlformats.org/officeDocument/2006/relationships/ctrlProp" Target="../ctrlProps/ctrlProp12.xml"/><Relationship Id="rId19" Type="http://schemas.openxmlformats.org/officeDocument/2006/relationships/ctrlProp" Target="../ctrlProps/ctrlProp21.xml"/><Relationship Id="rId31" Type="http://schemas.openxmlformats.org/officeDocument/2006/relationships/ctrlProp" Target="../ctrlProps/ctrlProp33.xml"/><Relationship Id="rId44" Type="http://schemas.openxmlformats.org/officeDocument/2006/relationships/ctrlProp" Target="../ctrlProps/ctrlProp46.xml"/><Relationship Id="rId52" Type="http://schemas.openxmlformats.org/officeDocument/2006/relationships/ctrlProp" Target="../ctrlProps/ctrlProp54.xml"/><Relationship Id="rId60" Type="http://schemas.openxmlformats.org/officeDocument/2006/relationships/ctrlProp" Target="../ctrlProps/ctrlProp62.xml"/><Relationship Id="rId65" Type="http://schemas.openxmlformats.org/officeDocument/2006/relationships/ctrlProp" Target="../ctrlProps/ctrlProp67.xml"/><Relationship Id="rId73" Type="http://schemas.openxmlformats.org/officeDocument/2006/relationships/ctrlProp" Target="../ctrlProps/ctrlProp75.xml"/><Relationship Id="rId78" Type="http://schemas.openxmlformats.org/officeDocument/2006/relationships/ctrlProp" Target="../ctrlProps/ctrlProp80.xml"/><Relationship Id="rId81" Type="http://schemas.openxmlformats.org/officeDocument/2006/relationships/ctrlProp" Target="../ctrlProps/ctrlProp83.xml"/><Relationship Id="rId4" Type="http://schemas.openxmlformats.org/officeDocument/2006/relationships/ctrlProp" Target="../ctrlProps/ctrlProp6.xml"/><Relationship Id="rId9" Type="http://schemas.openxmlformats.org/officeDocument/2006/relationships/ctrlProp" Target="../ctrlProps/ctrlProp11.xml"/><Relationship Id="rId14" Type="http://schemas.openxmlformats.org/officeDocument/2006/relationships/ctrlProp" Target="../ctrlProps/ctrlProp16.xml"/><Relationship Id="rId22" Type="http://schemas.openxmlformats.org/officeDocument/2006/relationships/ctrlProp" Target="../ctrlProps/ctrlProp24.xml"/><Relationship Id="rId27" Type="http://schemas.openxmlformats.org/officeDocument/2006/relationships/ctrlProp" Target="../ctrlProps/ctrlProp29.xml"/><Relationship Id="rId30" Type="http://schemas.openxmlformats.org/officeDocument/2006/relationships/ctrlProp" Target="../ctrlProps/ctrlProp32.xml"/><Relationship Id="rId35" Type="http://schemas.openxmlformats.org/officeDocument/2006/relationships/ctrlProp" Target="../ctrlProps/ctrlProp37.xml"/><Relationship Id="rId43" Type="http://schemas.openxmlformats.org/officeDocument/2006/relationships/ctrlProp" Target="../ctrlProps/ctrlProp45.xml"/><Relationship Id="rId48" Type="http://schemas.openxmlformats.org/officeDocument/2006/relationships/ctrlProp" Target="../ctrlProps/ctrlProp50.xml"/><Relationship Id="rId56" Type="http://schemas.openxmlformats.org/officeDocument/2006/relationships/ctrlProp" Target="../ctrlProps/ctrlProp58.xml"/><Relationship Id="rId64" Type="http://schemas.openxmlformats.org/officeDocument/2006/relationships/ctrlProp" Target="../ctrlProps/ctrlProp66.xml"/><Relationship Id="rId69" Type="http://schemas.openxmlformats.org/officeDocument/2006/relationships/ctrlProp" Target="../ctrlProps/ctrlProp71.xml"/><Relationship Id="rId77" Type="http://schemas.openxmlformats.org/officeDocument/2006/relationships/ctrlProp" Target="../ctrlProps/ctrlProp79.xml"/><Relationship Id="rId8" Type="http://schemas.openxmlformats.org/officeDocument/2006/relationships/ctrlProp" Target="../ctrlProps/ctrlProp10.xml"/><Relationship Id="rId51" Type="http://schemas.openxmlformats.org/officeDocument/2006/relationships/ctrlProp" Target="../ctrlProps/ctrlProp53.xml"/><Relationship Id="rId72" Type="http://schemas.openxmlformats.org/officeDocument/2006/relationships/ctrlProp" Target="../ctrlProps/ctrlProp74.xml"/><Relationship Id="rId80" Type="http://schemas.openxmlformats.org/officeDocument/2006/relationships/ctrlProp" Target="../ctrlProps/ctrlProp82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14.xml"/><Relationship Id="rId17" Type="http://schemas.openxmlformats.org/officeDocument/2006/relationships/ctrlProp" Target="../ctrlProps/ctrlProp19.xml"/><Relationship Id="rId25" Type="http://schemas.openxmlformats.org/officeDocument/2006/relationships/ctrlProp" Target="../ctrlProps/ctrlProp27.xml"/><Relationship Id="rId33" Type="http://schemas.openxmlformats.org/officeDocument/2006/relationships/ctrlProp" Target="../ctrlProps/ctrlProp35.xml"/><Relationship Id="rId38" Type="http://schemas.openxmlformats.org/officeDocument/2006/relationships/ctrlProp" Target="../ctrlProps/ctrlProp40.xml"/><Relationship Id="rId46" Type="http://schemas.openxmlformats.org/officeDocument/2006/relationships/ctrlProp" Target="../ctrlProps/ctrlProp48.xml"/><Relationship Id="rId59" Type="http://schemas.openxmlformats.org/officeDocument/2006/relationships/ctrlProp" Target="../ctrlProps/ctrlProp61.xml"/><Relationship Id="rId67" Type="http://schemas.openxmlformats.org/officeDocument/2006/relationships/ctrlProp" Target="../ctrlProps/ctrlProp69.xml"/><Relationship Id="rId20" Type="http://schemas.openxmlformats.org/officeDocument/2006/relationships/ctrlProp" Target="../ctrlProps/ctrlProp22.xml"/><Relationship Id="rId41" Type="http://schemas.openxmlformats.org/officeDocument/2006/relationships/ctrlProp" Target="../ctrlProps/ctrlProp43.xml"/><Relationship Id="rId54" Type="http://schemas.openxmlformats.org/officeDocument/2006/relationships/ctrlProp" Target="../ctrlProps/ctrlProp56.xml"/><Relationship Id="rId62" Type="http://schemas.openxmlformats.org/officeDocument/2006/relationships/ctrlProp" Target="../ctrlProps/ctrlProp64.xml"/><Relationship Id="rId70" Type="http://schemas.openxmlformats.org/officeDocument/2006/relationships/ctrlProp" Target="../ctrlProps/ctrlProp72.xml"/><Relationship Id="rId75" Type="http://schemas.openxmlformats.org/officeDocument/2006/relationships/ctrlProp" Target="../ctrlProps/ctrlProp77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8.xml"/><Relationship Id="rId15" Type="http://schemas.openxmlformats.org/officeDocument/2006/relationships/ctrlProp" Target="../ctrlProps/ctrlProp17.xml"/><Relationship Id="rId23" Type="http://schemas.openxmlformats.org/officeDocument/2006/relationships/ctrlProp" Target="../ctrlProps/ctrlProp25.xml"/><Relationship Id="rId28" Type="http://schemas.openxmlformats.org/officeDocument/2006/relationships/ctrlProp" Target="../ctrlProps/ctrlProp30.xml"/><Relationship Id="rId36" Type="http://schemas.openxmlformats.org/officeDocument/2006/relationships/ctrlProp" Target="../ctrlProps/ctrlProp38.xml"/><Relationship Id="rId49" Type="http://schemas.openxmlformats.org/officeDocument/2006/relationships/ctrlProp" Target="../ctrlProps/ctrlProp51.xml"/><Relationship Id="rId57" Type="http://schemas.openxmlformats.org/officeDocument/2006/relationships/ctrlProp" Target="../ctrlProps/ctrlProp59.xm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89.xml"/><Relationship Id="rId3" Type="http://schemas.openxmlformats.org/officeDocument/2006/relationships/vmlDrawing" Target="../drawings/vmlDrawing3.vml"/><Relationship Id="rId7" Type="http://schemas.openxmlformats.org/officeDocument/2006/relationships/ctrlProp" Target="../ctrlProps/ctrlProp88.x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trlProp" Target="../ctrlProps/ctrlProp87.xml"/><Relationship Id="rId5" Type="http://schemas.openxmlformats.org/officeDocument/2006/relationships/ctrlProp" Target="../ctrlProps/ctrlProp86.xml"/><Relationship Id="rId4" Type="http://schemas.openxmlformats.org/officeDocument/2006/relationships/ctrlProp" Target="../ctrlProps/ctrlProp8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325472-3F4A-44E9-94FF-25C956082339}">
  <sheetPr>
    <tabColor rgb="FFFFCCCC"/>
  </sheetPr>
  <dimension ref="B2:G38"/>
  <sheetViews>
    <sheetView tabSelected="1" view="pageBreakPreview" zoomScale="115" zoomScaleNormal="100" zoomScaleSheetLayoutView="115" workbookViewId="0"/>
  </sheetViews>
  <sheetFormatPr defaultColWidth="12.5" defaultRowHeight="18.75" customHeight="1" x14ac:dyDescent="0.4"/>
  <cols>
    <col min="2" max="2" width="10" customWidth="1"/>
    <col min="3" max="3" width="26.125" customWidth="1"/>
    <col min="4" max="6" width="11.875" customWidth="1"/>
    <col min="7" max="7" width="9.125" customWidth="1"/>
  </cols>
  <sheetData>
    <row r="2" spans="2:7" ht="85.5" customHeight="1" x14ac:dyDescent="0.4"/>
    <row r="3" spans="2:7" ht="18.75" customHeight="1" thickBot="1" x14ac:dyDescent="0.45">
      <c r="B3" s="105" t="s">
        <v>159</v>
      </c>
      <c r="C3" s="105"/>
      <c r="D3" s="105"/>
      <c r="E3" s="105"/>
      <c r="F3" s="105"/>
      <c r="G3" s="28"/>
    </row>
    <row r="4" spans="2:7" ht="7.5" customHeight="1" thickTop="1" x14ac:dyDescent="0.4">
      <c r="B4" s="1"/>
      <c r="C4" s="1"/>
      <c r="D4" s="1"/>
      <c r="E4" s="1"/>
      <c r="F4" s="57"/>
      <c r="G4" s="28"/>
    </row>
    <row r="5" spans="2:7" ht="18.75" customHeight="1" x14ac:dyDescent="0.4">
      <c r="B5" s="61" t="s">
        <v>86</v>
      </c>
      <c r="C5" s="61" t="s">
        <v>87</v>
      </c>
      <c r="D5" s="61" t="s">
        <v>111</v>
      </c>
      <c r="E5" s="61" t="s">
        <v>112</v>
      </c>
      <c r="F5" s="61" t="s">
        <v>182</v>
      </c>
      <c r="G5" s="28"/>
    </row>
    <row r="6" spans="2:7" ht="18.75" customHeight="1" x14ac:dyDescent="0.4">
      <c r="B6" s="106" t="s">
        <v>92</v>
      </c>
      <c r="C6" s="21" t="s">
        <v>152</v>
      </c>
      <c r="D6" s="81" t="s">
        <v>103</v>
      </c>
      <c r="E6" s="81" t="s">
        <v>114</v>
      </c>
      <c r="F6" s="58">
        <f>RIGHT(D6,1)+RIGHT(E6,1)-1</f>
        <v>4</v>
      </c>
      <c r="G6" s="29" t="s">
        <v>113</v>
      </c>
    </row>
    <row r="7" spans="2:7" ht="18.75" customHeight="1" x14ac:dyDescent="0.4">
      <c r="B7" s="106"/>
      <c r="C7" s="24" t="s">
        <v>153</v>
      </c>
      <c r="D7" s="82" t="s">
        <v>113</v>
      </c>
      <c r="E7" s="82" t="s">
        <v>113</v>
      </c>
      <c r="F7" s="59">
        <f t="shared" ref="F7:F25" si="0">RIGHT(D7,1)+RIGHT(E7,1)-1</f>
        <v>9</v>
      </c>
      <c r="G7" s="29" t="s">
        <v>114</v>
      </c>
    </row>
    <row r="8" spans="2:7" ht="18.75" customHeight="1" x14ac:dyDescent="0.4">
      <c r="B8" s="106"/>
      <c r="C8" s="24" t="s">
        <v>97</v>
      </c>
      <c r="D8" s="82" t="s">
        <v>114</v>
      </c>
      <c r="E8" s="82" t="s">
        <v>107</v>
      </c>
      <c r="F8" s="59">
        <f t="shared" si="0"/>
        <v>6</v>
      </c>
      <c r="G8" s="29" t="s">
        <v>107</v>
      </c>
    </row>
    <row r="9" spans="2:7" ht="18.75" customHeight="1" x14ac:dyDescent="0.4">
      <c r="B9" s="106"/>
      <c r="C9" s="24" t="s">
        <v>154</v>
      </c>
      <c r="D9" s="82" t="s">
        <v>115</v>
      </c>
      <c r="E9" s="82" t="s">
        <v>115</v>
      </c>
      <c r="F9" s="59">
        <f t="shared" si="0"/>
        <v>3</v>
      </c>
      <c r="G9" s="29" t="s">
        <v>115</v>
      </c>
    </row>
    <row r="10" spans="2:7" ht="18.75" customHeight="1" x14ac:dyDescent="0.4">
      <c r="B10" s="107"/>
      <c r="C10" s="25" t="s">
        <v>99</v>
      </c>
      <c r="D10" s="83" t="s">
        <v>115</v>
      </c>
      <c r="E10" s="83" t="s">
        <v>107</v>
      </c>
      <c r="F10" s="60">
        <f t="shared" si="0"/>
        <v>4</v>
      </c>
      <c r="G10" s="29" t="s">
        <v>103</v>
      </c>
    </row>
    <row r="11" spans="2:7" ht="18.75" customHeight="1" x14ac:dyDescent="0.4">
      <c r="B11" s="108" t="s">
        <v>93</v>
      </c>
      <c r="C11" s="21" t="s">
        <v>152</v>
      </c>
      <c r="D11" s="84" t="s">
        <v>115</v>
      </c>
      <c r="E11" s="81" t="s">
        <v>114</v>
      </c>
      <c r="F11" s="58">
        <f t="shared" si="0"/>
        <v>5</v>
      </c>
      <c r="G11" s="29" t="s">
        <v>105</v>
      </c>
    </row>
    <row r="12" spans="2:7" ht="18.75" customHeight="1" x14ac:dyDescent="0.4">
      <c r="B12" s="106"/>
      <c r="C12" s="24" t="s">
        <v>153</v>
      </c>
      <c r="D12" s="82" t="s">
        <v>115</v>
      </c>
      <c r="E12" s="82" t="s">
        <v>113</v>
      </c>
      <c r="F12" s="59">
        <f t="shared" si="0"/>
        <v>6</v>
      </c>
      <c r="G12" s="29" t="s">
        <v>115</v>
      </c>
    </row>
    <row r="13" spans="2:7" ht="18.75" customHeight="1" x14ac:dyDescent="0.4">
      <c r="B13" s="106"/>
      <c r="C13" s="24" t="s">
        <v>97</v>
      </c>
      <c r="D13" s="82" t="s">
        <v>114</v>
      </c>
      <c r="E13" s="82" t="s">
        <v>107</v>
      </c>
      <c r="F13" s="30">
        <f t="shared" si="0"/>
        <v>6</v>
      </c>
      <c r="G13" s="29" t="s">
        <v>107</v>
      </c>
    </row>
    <row r="14" spans="2:7" ht="18.75" customHeight="1" x14ac:dyDescent="0.4">
      <c r="B14" s="106"/>
      <c r="C14" s="24" t="s">
        <v>154</v>
      </c>
      <c r="D14" s="82" t="s">
        <v>114</v>
      </c>
      <c r="E14" s="82" t="s">
        <v>115</v>
      </c>
      <c r="F14" s="31">
        <f t="shared" si="0"/>
        <v>5</v>
      </c>
      <c r="G14" s="29" t="s">
        <v>114</v>
      </c>
    </row>
    <row r="15" spans="2:7" ht="18.75" customHeight="1" x14ac:dyDescent="0.4">
      <c r="B15" s="107"/>
      <c r="C15" s="25" t="s">
        <v>99</v>
      </c>
      <c r="D15" s="83" t="s">
        <v>115</v>
      </c>
      <c r="E15" s="83" t="s">
        <v>107</v>
      </c>
      <c r="F15" s="60">
        <f t="shared" si="0"/>
        <v>4</v>
      </c>
      <c r="G15" s="29" t="s">
        <v>113</v>
      </c>
    </row>
    <row r="16" spans="2:7" ht="18.75" customHeight="1" x14ac:dyDescent="0.4">
      <c r="B16" s="108" t="s">
        <v>155</v>
      </c>
      <c r="C16" s="21" t="s">
        <v>152</v>
      </c>
      <c r="D16" s="84" t="s">
        <v>103</v>
      </c>
      <c r="E16" s="81" t="s">
        <v>107</v>
      </c>
      <c r="F16" s="31">
        <f t="shared" si="0"/>
        <v>3</v>
      </c>
      <c r="G16" s="28"/>
    </row>
    <row r="17" spans="2:7" ht="18.75" customHeight="1" x14ac:dyDescent="0.4">
      <c r="B17" s="106"/>
      <c r="C17" s="24" t="s">
        <v>153</v>
      </c>
      <c r="D17" s="82" t="s">
        <v>103</v>
      </c>
      <c r="E17" s="82" t="s">
        <v>107</v>
      </c>
      <c r="F17" s="31">
        <f t="shared" si="0"/>
        <v>3</v>
      </c>
      <c r="G17" s="28"/>
    </row>
    <row r="18" spans="2:7" ht="18.75" customHeight="1" x14ac:dyDescent="0.4">
      <c r="B18" s="106"/>
      <c r="C18" s="24" t="s">
        <v>97</v>
      </c>
      <c r="D18" s="82" t="s">
        <v>107</v>
      </c>
      <c r="E18" s="82" t="s">
        <v>107</v>
      </c>
      <c r="F18" s="31">
        <f t="shared" si="0"/>
        <v>5</v>
      </c>
      <c r="G18" s="28"/>
    </row>
    <row r="19" spans="2:7" ht="18.75" customHeight="1" x14ac:dyDescent="0.4">
      <c r="B19" s="106"/>
      <c r="C19" s="24" t="s">
        <v>154</v>
      </c>
      <c r="D19" s="82" t="s">
        <v>114</v>
      </c>
      <c r="E19" s="82" t="s">
        <v>115</v>
      </c>
      <c r="F19" s="31">
        <f t="shared" si="0"/>
        <v>5</v>
      </c>
      <c r="G19" s="28"/>
    </row>
    <row r="20" spans="2:7" ht="18.75" customHeight="1" x14ac:dyDescent="0.4">
      <c r="B20" s="107"/>
      <c r="C20" s="25" t="s">
        <v>99</v>
      </c>
      <c r="D20" s="83" t="s">
        <v>115</v>
      </c>
      <c r="E20" s="83" t="s">
        <v>107</v>
      </c>
      <c r="F20" s="60">
        <f t="shared" si="0"/>
        <v>4</v>
      </c>
      <c r="G20" s="28"/>
    </row>
    <row r="21" spans="2:7" ht="18.75" customHeight="1" x14ac:dyDescent="0.4">
      <c r="B21" s="108" t="s">
        <v>94</v>
      </c>
      <c r="C21" s="21" t="s">
        <v>152</v>
      </c>
      <c r="D21" s="84" t="s">
        <v>107</v>
      </c>
      <c r="E21" s="81" t="s">
        <v>114</v>
      </c>
      <c r="F21" s="31">
        <f t="shared" si="0"/>
        <v>6</v>
      </c>
      <c r="G21" s="28"/>
    </row>
    <row r="22" spans="2:7" ht="18.75" customHeight="1" x14ac:dyDescent="0.4">
      <c r="B22" s="106"/>
      <c r="C22" s="24" t="s">
        <v>153</v>
      </c>
      <c r="D22" s="82" t="s">
        <v>114</v>
      </c>
      <c r="E22" s="82" t="s">
        <v>113</v>
      </c>
      <c r="F22" s="31">
        <f t="shared" si="0"/>
        <v>8</v>
      </c>
      <c r="G22" s="28"/>
    </row>
    <row r="23" spans="2:7" ht="18.75" customHeight="1" x14ac:dyDescent="0.4">
      <c r="B23" s="106"/>
      <c r="C23" s="24" t="s">
        <v>97</v>
      </c>
      <c r="D23" s="82" t="s">
        <v>107</v>
      </c>
      <c r="E23" s="82" t="s">
        <v>107</v>
      </c>
      <c r="F23" s="31">
        <f t="shared" si="0"/>
        <v>5</v>
      </c>
      <c r="G23" s="28"/>
    </row>
    <row r="24" spans="2:7" ht="18.75" customHeight="1" x14ac:dyDescent="0.4">
      <c r="B24" s="106"/>
      <c r="C24" s="24" t="s">
        <v>154</v>
      </c>
      <c r="D24" s="82" t="s">
        <v>103</v>
      </c>
      <c r="E24" s="82" t="s">
        <v>105</v>
      </c>
      <c r="F24" s="31">
        <f t="shared" si="0"/>
        <v>1</v>
      </c>
      <c r="G24" s="28"/>
    </row>
    <row r="25" spans="2:7" ht="18.75" customHeight="1" x14ac:dyDescent="0.4">
      <c r="B25" s="107"/>
      <c r="C25" s="25" t="s">
        <v>99</v>
      </c>
      <c r="D25" s="83" t="s">
        <v>181</v>
      </c>
      <c r="E25" s="83" t="s">
        <v>115</v>
      </c>
      <c r="F25" s="60">
        <f t="shared" si="0"/>
        <v>3</v>
      </c>
      <c r="G25" s="28"/>
    </row>
    <row r="38" spans="3:5" ht="18.75" customHeight="1" x14ac:dyDescent="0.4">
      <c r="C38" s="104" t="s">
        <v>176</v>
      </c>
      <c r="D38" s="104"/>
      <c r="E38" s="104"/>
    </row>
  </sheetData>
  <mergeCells count="6">
    <mergeCell ref="C38:E38"/>
    <mergeCell ref="B3:F3"/>
    <mergeCell ref="B6:B10"/>
    <mergeCell ref="B11:B15"/>
    <mergeCell ref="B16:B20"/>
    <mergeCell ref="B21:B25"/>
  </mergeCells>
  <phoneticPr fontId="1"/>
  <conditionalFormatting sqref="F6:F10">
    <cfRule type="expression" dxfId="48" priority="4">
      <formula>F6=MAX($F$6:$F$10)</formula>
    </cfRule>
  </conditionalFormatting>
  <conditionalFormatting sqref="F11:F15">
    <cfRule type="expression" dxfId="47" priority="3">
      <formula>F11=MAX($F$11:$F$15)</formula>
    </cfRule>
  </conditionalFormatting>
  <conditionalFormatting sqref="F16:F20">
    <cfRule type="expression" dxfId="46" priority="2">
      <formula>F16=MAX($F$16:$F$20)</formula>
    </cfRule>
  </conditionalFormatting>
  <conditionalFormatting sqref="F21:F25">
    <cfRule type="expression" dxfId="45" priority="1">
      <formula>F21=MAX($F$21:$F$25)</formula>
    </cfRule>
  </conditionalFormatting>
  <dataValidations count="2">
    <dataValidation type="list" allowBlank="1" showInputMessage="1" showErrorMessage="1" sqref="E6:E25" xr:uid="{4CC92BC2-127F-4902-8112-32F4AEC98AE5}">
      <formula1>$G$11:$G$15</formula1>
    </dataValidation>
    <dataValidation type="list" allowBlank="1" showInputMessage="1" showErrorMessage="1" sqref="D6:D25" xr:uid="{D61D075F-D619-4418-96D4-53A88B8960F1}">
      <formula1>$G$6:$G$10</formula1>
    </dataValidation>
  </dataValidations>
  <printOptions horizontalCentered="1"/>
  <pageMargins left="0.39370078740157483" right="0.39370078740157483" top="0.59055118110236227" bottom="0.59055118110236227" header="0.39370078740157483" footer="0.39370078740157483"/>
  <pageSetup paperSize="9" orientation="portrait" r:id="rId1"/>
  <headerFooter scaleWithDoc="0" alignWithMargins="0">
    <oddHeader>&amp;R&amp;"Cambria,標準"&amp;8&amp;F</oddHeader>
    <oddFooter>&amp;C&amp;"メイリオ,レギュラー"&amp;8sheet: &amp;A&amp;R&amp;"メイリオ,レギュラー"&amp;8&amp;P/&amp;N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9AFC7-C143-4990-BE9A-AA7E1F92CD9E}">
  <sheetPr>
    <tabColor rgb="FFFFCCCC"/>
  </sheetPr>
  <dimension ref="A1:K90"/>
  <sheetViews>
    <sheetView view="pageBreakPreview" zoomScale="130" zoomScaleNormal="115" zoomScaleSheetLayoutView="130" workbookViewId="0"/>
  </sheetViews>
  <sheetFormatPr defaultColWidth="9.5" defaultRowHeight="14.25" x14ac:dyDescent="0.4"/>
  <cols>
    <col min="1" max="1" width="9.5" style="1"/>
    <col min="2" max="2" width="9.5" style="46"/>
    <col min="3" max="3" width="20.25" style="1" customWidth="1"/>
    <col min="4" max="5" width="9.5" style="46"/>
    <col min="6" max="6" width="10.75" style="46" bestFit="1" customWidth="1"/>
    <col min="7" max="7" width="9.5" style="46"/>
    <col min="8" max="8" width="5.625" style="1" customWidth="1"/>
    <col min="9" max="16384" width="9.5" style="1"/>
  </cols>
  <sheetData>
    <row r="1" spans="2:9" x14ac:dyDescent="0.4">
      <c r="B1" s="1"/>
      <c r="D1" s="48"/>
      <c r="E1" s="48"/>
      <c r="F1" s="48"/>
      <c r="G1" s="48"/>
    </row>
    <row r="2" spans="2:9" ht="85.5" customHeight="1" x14ac:dyDescent="0.4">
      <c r="B2" s="1"/>
      <c r="D2" s="63"/>
      <c r="E2" s="63"/>
      <c r="F2" s="63"/>
      <c r="G2" s="63"/>
    </row>
    <row r="3" spans="2:9" ht="15" thickBot="1" x14ac:dyDescent="0.45">
      <c r="B3" s="113" t="s">
        <v>157</v>
      </c>
      <c r="C3" s="113"/>
      <c r="D3" s="113"/>
      <c r="E3" s="113"/>
      <c r="F3" s="113"/>
      <c r="G3" s="113"/>
      <c r="H3" s="48"/>
      <c r="I3" s="48"/>
    </row>
    <row r="4" spans="2:9" ht="5.25" customHeight="1" thickTop="1" x14ac:dyDescent="0.4">
      <c r="B4" s="62"/>
      <c r="C4" s="62"/>
      <c r="D4" s="62"/>
      <c r="E4" s="62"/>
      <c r="F4" s="62"/>
      <c r="G4" s="62"/>
      <c r="H4" s="63"/>
      <c r="I4" s="63"/>
    </row>
    <row r="5" spans="2:9" x14ac:dyDescent="0.4">
      <c r="B5" s="1"/>
      <c r="D5" s="117" t="s">
        <v>156</v>
      </c>
      <c r="E5" s="117"/>
      <c r="F5" s="88">
        <v>1.4</v>
      </c>
    </row>
    <row r="6" spans="2:9" s="46" customFormat="1" x14ac:dyDescent="0.4">
      <c r="B6" s="50" t="s">
        <v>128</v>
      </c>
      <c r="C6" s="50" t="s">
        <v>129</v>
      </c>
      <c r="D6" s="50" t="s">
        <v>130</v>
      </c>
      <c r="E6" s="50" t="s">
        <v>131</v>
      </c>
      <c r="F6" s="50" t="s">
        <v>132</v>
      </c>
      <c r="G6" s="50" t="s">
        <v>133</v>
      </c>
    </row>
    <row r="7" spans="2:9" x14ac:dyDescent="0.4">
      <c r="B7" s="112" t="s">
        <v>134</v>
      </c>
      <c r="C7" s="47" t="s">
        <v>147</v>
      </c>
      <c r="D7" s="89">
        <v>2</v>
      </c>
      <c r="E7" s="109">
        <f>AVERAGE(D7:D8)</f>
        <v>2</v>
      </c>
      <c r="F7" s="109">
        <f>((F5-0.8)/4)*(E7-1)+0.8</f>
        <v>0.95</v>
      </c>
      <c r="G7" s="114">
        <f>AVERAGE(F7:F26)</f>
        <v>1.2364999999999999</v>
      </c>
      <c r="H7" s="49">
        <v>1</v>
      </c>
    </row>
    <row r="8" spans="2:9" x14ac:dyDescent="0.4">
      <c r="B8" s="112"/>
      <c r="C8" s="47"/>
      <c r="D8" s="89"/>
      <c r="E8" s="111"/>
      <c r="F8" s="111"/>
      <c r="G8" s="115"/>
      <c r="H8" s="49">
        <v>2</v>
      </c>
    </row>
    <row r="9" spans="2:9" x14ac:dyDescent="0.4">
      <c r="B9" s="112" t="s">
        <v>148</v>
      </c>
      <c r="C9" s="47" t="s">
        <v>135</v>
      </c>
      <c r="D9" s="89">
        <v>4</v>
      </c>
      <c r="E9" s="109">
        <f>AVERAGE(D9:D14)</f>
        <v>3.8</v>
      </c>
      <c r="F9" s="109">
        <f>((F5-0.8)/4)*(E9-1)+0.8</f>
        <v>1.22</v>
      </c>
      <c r="G9" s="115"/>
      <c r="H9" s="49">
        <v>3</v>
      </c>
    </row>
    <row r="10" spans="2:9" x14ac:dyDescent="0.4">
      <c r="B10" s="112"/>
      <c r="C10" s="47" t="s">
        <v>177</v>
      </c>
      <c r="D10" s="89">
        <v>2</v>
      </c>
      <c r="E10" s="110"/>
      <c r="F10" s="110"/>
      <c r="G10" s="115"/>
      <c r="H10" s="49">
        <v>4</v>
      </c>
    </row>
    <row r="11" spans="2:9" x14ac:dyDescent="0.4">
      <c r="B11" s="112"/>
      <c r="C11" s="47" t="s">
        <v>136</v>
      </c>
      <c r="D11" s="89">
        <v>5</v>
      </c>
      <c r="E11" s="110">
        <f t="shared" ref="E11" si="0">AVERAGE(D11:D12)</f>
        <v>4.5</v>
      </c>
      <c r="F11" s="110"/>
      <c r="G11" s="115"/>
      <c r="H11" s="49">
        <v>5</v>
      </c>
    </row>
    <row r="12" spans="2:9" x14ac:dyDescent="0.4">
      <c r="B12" s="112"/>
      <c r="C12" s="47" t="s">
        <v>137</v>
      </c>
      <c r="D12" s="89">
        <v>4</v>
      </c>
      <c r="E12" s="110"/>
      <c r="F12" s="110"/>
      <c r="G12" s="115"/>
      <c r="H12" s="23">
        <v>1.1000000000000001</v>
      </c>
    </row>
    <row r="13" spans="2:9" x14ac:dyDescent="0.4">
      <c r="B13" s="112"/>
      <c r="C13" s="47" t="s">
        <v>138</v>
      </c>
      <c r="D13" s="89">
        <v>4</v>
      </c>
      <c r="E13" s="110">
        <f t="shared" ref="E13" si="1">AVERAGE(D13:D14)</f>
        <v>4</v>
      </c>
      <c r="F13" s="110"/>
      <c r="G13" s="115"/>
      <c r="H13" s="23">
        <v>1.2</v>
      </c>
    </row>
    <row r="14" spans="2:9" x14ac:dyDescent="0.4">
      <c r="B14" s="112"/>
      <c r="C14" s="47"/>
      <c r="D14" s="89"/>
      <c r="E14" s="111"/>
      <c r="F14" s="111"/>
      <c r="G14" s="115"/>
      <c r="H14" s="23">
        <v>1.3</v>
      </c>
    </row>
    <row r="15" spans="2:9" x14ac:dyDescent="0.4">
      <c r="B15" s="112" t="s">
        <v>149</v>
      </c>
      <c r="C15" s="47" t="s">
        <v>147</v>
      </c>
      <c r="D15" s="89">
        <v>5</v>
      </c>
      <c r="E15" s="109">
        <f>AVERAGE(D15:D16)</f>
        <v>5</v>
      </c>
      <c r="F15" s="109">
        <f>((F5-0.8)/4)*(E15-1)+0.8</f>
        <v>1.4</v>
      </c>
      <c r="G15" s="115"/>
      <c r="H15" s="23">
        <v>1.4</v>
      </c>
    </row>
    <row r="16" spans="2:9" x14ac:dyDescent="0.4">
      <c r="B16" s="112"/>
      <c r="C16" s="47"/>
      <c r="D16" s="89"/>
      <c r="E16" s="111"/>
      <c r="F16" s="111"/>
      <c r="G16" s="115"/>
    </row>
    <row r="17" spans="2:11" x14ac:dyDescent="0.4">
      <c r="B17" s="112" t="s">
        <v>150</v>
      </c>
      <c r="C17" s="47" t="s">
        <v>139</v>
      </c>
      <c r="D17" s="89">
        <v>4</v>
      </c>
      <c r="E17" s="109">
        <f>AVERAGE(D17:D21)</f>
        <v>4.5</v>
      </c>
      <c r="F17" s="109">
        <f>((F5-0.8)/4)*(E17-1)+0.8</f>
        <v>1.325</v>
      </c>
      <c r="G17" s="115"/>
    </row>
    <row r="18" spans="2:11" x14ac:dyDescent="0.4">
      <c r="B18" s="112"/>
      <c r="C18" s="47" t="s">
        <v>140</v>
      </c>
      <c r="D18" s="89">
        <v>5</v>
      </c>
      <c r="E18" s="110"/>
      <c r="F18" s="110"/>
      <c r="G18" s="115"/>
    </row>
    <row r="19" spans="2:11" x14ac:dyDescent="0.4">
      <c r="B19" s="112"/>
      <c r="C19" s="47" t="s">
        <v>141</v>
      </c>
      <c r="D19" s="89">
        <v>5</v>
      </c>
      <c r="E19" s="110"/>
      <c r="F19" s="110"/>
      <c r="G19" s="115"/>
    </row>
    <row r="20" spans="2:11" x14ac:dyDescent="0.4">
      <c r="B20" s="112"/>
      <c r="C20" s="47" t="s">
        <v>142</v>
      </c>
      <c r="D20" s="89">
        <v>4</v>
      </c>
      <c r="E20" s="110"/>
      <c r="F20" s="110"/>
      <c r="G20" s="115"/>
    </row>
    <row r="21" spans="2:11" x14ac:dyDescent="0.4">
      <c r="B21" s="112"/>
      <c r="C21" s="47"/>
      <c r="D21" s="89"/>
      <c r="E21" s="111"/>
      <c r="F21" s="111"/>
      <c r="G21" s="115"/>
    </row>
    <row r="22" spans="2:11" x14ac:dyDescent="0.4">
      <c r="B22" s="112" t="s">
        <v>151</v>
      </c>
      <c r="C22" s="47" t="s">
        <v>143</v>
      </c>
      <c r="D22" s="89">
        <v>3</v>
      </c>
      <c r="E22" s="109">
        <f>AVERAGE(D22:D26)</f>
        <v>4.25</v>
      </c>
      <c r="F22" s="109">
        <f>((F5-0.8)/4)*(E22-1)+0.8</f>
        <v>1.2874999999999999</v>
      </c>
      <c r="G22" s="115"/>
    </row>
    <row r="23" spans="2:11" x14ac:dyDescent="0.4">
      <c r="B23" s="112"/>
      <c r="C23" s="47" t="s">
        <v>144</v>
      </c>
      <c r="D23" s="89">
        <v>5</v>
      </c>
      <c r="E23" s="110"/>
      <c r="F23" s="110"/>
      <c r="G23" s="115"/>
    </row>
    <row r="24" spans="2:11" x14ac:dyDescent="0.4">
      <c r="B24" s="112"/>
      <c r="C24" s="47" t="s">
        <v>145</v>
      </c>
      <c r="D24" s="89">
        <v>4</v>
      </c>
      <c r="E24" s="110"/>
      <c r="F24" s="110"/>
      <c r="G24" s="115"/>
    </row>
    <row r="25" spans="2:11" x14ac:dyDescent="0.4">
      <c r="B25" s="112"/>
      <c r="C25" s="47" t="s">
        <v>146</v>
      </c>
      <c r="D25" s="89">
        <v>5</v>
      </c>
      <c r="E25" s="110"/>
      <c r="F25" s="110"/>
      <c r="G25" s="115"/>
    </row>
    <row r="26" spans="2:11" x14ac:dyDescent="0.4">
      <c r="B26" s="112"/>
      <c r="C26" s="47"/>
      <c r="D26" s="89"/>
      <c r="E26" s="111"/>
      <c r="F26" s="111"/>
      <c r="G26" s="116"/>
    </row>
    <row r="27" spans="2:11" x14ac:dyDescent="0.4">
      <c r="B27" s="51"/>
      <c r="C27" s="51"/>
      <c r="D27" s="48"/>
    </row>
    <row r="28" spans="2:11" x14ac:dyDescent="0.4">
      <c r="B28" s="1"/>
    </row>
    <row r="29" spans="2:11" x14ac:dyDescent="0.4">
      <c r="B29" s="1"/>
    </row>
    <row r="30" spans="2:11" ht="14.25" customHeight="1" x14ac:dyDescent="0.4">
      <c r="B30" s="1"/>
      <c r="D30" s="52"/>
      <c r="E30" s="52"/>
      <c r="F30" s="48"/>
      <c r="G30" s="48"/>
    </row>
    <row r="31" spans="2:11" ht="17.25" x14ac:dyDescent="0.4">
      <c r="B31" s="48"/>
      <c r="C31" s="48"/>
      <c r="D31" s="52"/>
      <c r="E31" s="52"/>
      <c r="F31" s="1"/>
      <c r="G31" s="1"/>
      <c r="H31" s="48"/>
      <c r="I31" s="48"/>
      <c r="J31" s="48"/>
      <c r="K31" s="48"/>
    </row>
    <row r="32" spans="2:11" ht="18.75" customHeight="1" x14ac:dyDescent="0.4">
      <c r="B32" s="1"/>
      <c r="D32" s="52"/>
      <c r="E32" s="52"/>
      <c r="F32" s="48"/>
      <c r="G32" s="48"/>
      <c r="H32" s="48"/>
      <c r="I32" s="48"/>
      <c r="J32" s="48"/>
      <c r="K32" s="48"/>
    </row>
    <row r="33" spans="1:11" ht="18.75" customHeight="1" x14ac:dyDescent="0.4">
      <c r="B33" s="1"/>
      <c r="D33" s="52"/>
      <c r="E33" s="52"/>
      <c r="F33" s="1"/>
      <c r="G33" s="1"/>
      <c r="H33" s="48"/>
      <c r="I33" s="48"/>
      <c r="J33" s="48"/>
      <c r="K33" s="48"/>
    </row>
    <row r="34" spans="1:11" ht="18.75" customHeight="1" x14ac:dyDescent="0.4">
      <c r="B34" s="1"/>
      <c r="D34" s="52"/>
      <c r="E34" s="52"/>
      <c r="F34" s="1"/>
      <c r="G34" s="1"/>
      <c r="H34" s="48"/>
      <c r="I34" s="48"/>
      <c r="J34" s="48"/>
      <c r="K34" s="48"/>
    </row>
    <row r="35" spans="1:11" ht="18.75" customHeight="1" x14ac:dyDescent="0.4">
      <c r="B35" s="1"/>
      <c r="D35" s="52"/>
      <c r="E35" s="52"/>
      <c r="F35" s="1"/>
      <c r="G35" s="1"/>
      <c r="H35" s="48"/>
      <c r="I35" s="48"/>
      <c r="J35" s="48"/>
      <c r="K35" s="48"/>
    </row>
    <row r="36" spans="1:11" ht="17.25" x14ac:dyDescent="0.4">
      <c r="B36" s="1"/>
      <c r="D36" s="52"/>
      <c r="E36" s="52"/>
      <c r="F36" s="1"/>
      <c r="G36" s="1"/>
      <c r="H36" s="48"/>
      <c r="I36" s="48"/>
      <c r="J36" s="48"/>
      <c r="K36" s="48"/>
    </row>
    <row r="37" spans="1:11" ht="17.25" x14ac:dyDescent="0.4">
      <c r="B37" s="1"/>
      <c r="D37" s="52"/>
      <c r="E37" s="52"/>
      <c r="F37" s="1"/>
      <c r="G37" s="1"/>
      <c r="H37" s="48"/>
      <c r="I37" s="48"/>
      <c r="J37" s="48"/>
      <c r="K37" s="48"/>
    </row>
    <row r="38" spans="1:11" ht="17.25" x14ac:dyDescent="0.4">
      <c r="B38" s="1"/>
      <c r="D38" s="52"/>
      <c r="E38" s="52"/>
      <c r="F38" s="1"/>
      <c r="G38" s="1"/>
      <c r="H38" s="48"/>
      <c r="I38" s="48"/>
      <c r="J38" s="48"/>
      <c r="K38" s="48"/>
    </row>
    <row r="39" spans="1:11" ht="17.25" x14ac:dyDescent="0.4">
      <c r="B39" s="1"/>
      <c r="D39" s="52"/>
      <c r="E39" s="52"/>
      <c r="F39" s="1"/>
      <c r="G39" s="1"/>
      <c r="H39" s="48"/>
      <c r="I39" s="48"/>
      <c r="J39" s="48"/>
      <c r="K39" s="48"/>
    </row>
    <row r="40" spans="1:11" ht="17.25" x14ac:dyDescent="0.4">
      <c r="B40" s="1"/>
      <c r="D40" s="52"/>
      <c r="E40" s="52"/>
      <c r="F40" s="1"/>
      <c r="G40" s="1"/>
      <c r="H40" s="48"/>
      <c r="I40" s="48"/>
      <c r="J40" s="48"/>
      <c r="K40" s="48"/>
    </row>
    <row r="41" spans="1:11" ht="17.25" x14ac:dyDescent="0.4">
      <c r="B41" s="1"/>
      <c r="D41" s="52"/>
      <c r="E41" s="52"/>
      <c r="F41" s="1"/>
      <c r="G41" s="1"/>
      <c r="H41" s="48"/>
      <c r="I41" s="48"/>
      <c r="J41" s="48"/>
      <c r="K41" s="48"/>
    </row>
    <row r="42" spans="1:11" ht="17.25" x14ac:dyDescent="0.4">
      <c r="B42" s="1"/>
      <c r="D42" s="52"/>
      <c r="E42" s="52"/>
      <c r="F42" s="1"/>
      <c r="G42" s="1"/>
      <c r="H42" s="48"/>
      <c r="I42" s="48"/>
      <c r="J42" s="48"/>
      <c r="K42" s="48"/>
    </row>
    <row r="43" spans="1:11" ht="17.25" x14ac:dyDescent="0.4">
      <c r="B43" s="1"/>
      <c r="D43" s="52"/>
      <c r="E43" s="52"/>
      <c r="F43" s="1"/>
      <c r="G43" s="1"/>
      <c r="H43" s="48"/>
      <c r="I43" s="48"/>
      <c r="J43" s="48"/>
      <c r="K43" s="48"/>
    </row>
    <row r="44" spans="1:11" s="46" customFormat="1" ht="17.25" x14ac:dyDescent="0.4">
      <c r="A44" s="1"/>
      <c r="B44" s="1"/>
      <c r="C44" s="1"/>
      <c r="D44" s="52"/>
      <c r="E44" s="52"/>
      <c r="F44" s="1"/>
      <c r="G44" s="1"/>
      <c r="H44" s="48"/>
      <c r="I44" s="48"/>
      <c r="J44" s="48"/>
      <c r="K44" s="48"/>
    </row>
    <row r="45" spans="1:11" x14ac:dyDescent="0.4">
      <c r="B45" s="1"/>
      <c r="D45" s="48"/>
      <c r="E45" s="48"/>
      <c r="F45" s="1"/>
      <c r="G45" s="1"/>
      <c r="H45" s="48"/>
      <c r="I45" s="48"/>
      <c r="J45" s="48"/>
      <c r="K45" s="48"/>
    </row>
    <row r="46" spans="1:11" x14ac:dyDescent="0.4">
      <c r="B46" s="1"/>
      <c r="D46" s="48"/>
      <c r="E46" s="48"/>
      <c r="F46" s="1"/>
      <c r="G46" s="1"/>
      <c r="H46" s="48"/>
      <c r="I46" s="48"/>
      <c r="J46" s="48"/>
      <c r="K46" s="48"/>
    </row>
    <row r="47" spans="1:11" x14ac:dyDescent="0.4">
      <c r="B47" s="1"/>
      <c r="D47" s="48"/>
      <c r="E47" s="48"/>
      <c r="F47" s="1"/>
      <c r="G47" s="1"/>
      <c r="H47" s="48"/>
      <c r="I47" s="48"/>
      <c r="J47" s="48"/>
      <c r="K47" s="48"/>
    </row>
    <row r="48" spans="1:11" x14ac:dyDescent="0.4">
      <c r="B48" s="1"/>
      <c r="D48" s="48"/>
      <c r="E48" s="48"/>
      <c r="F48" s="1"/>
      <c r="G48" s="1"/>
      <c r="H48" s="48"/>
      <c r="I48" s="48"/>
      <c r="J48" s="48"/>
      <c r="K48" s="48"/>
    </row>
    <row r="49" spans="1:11" x14ac:dyDescent="0.4">
      <c r="B49" s="1"/>
      <c r="D49" s="48"/>
      <c r="E49" s="48"/>
      <c r="F49" s="1"/>
      <c r="G49" s="1"/>
      <c r="H49" s="48"/>
      <c r="I49" s="48"/>
      <c r="J49" s="48"/>
      <c r="K49" s="48"/>
    </row>
    <row r="50" spans="1:11" x14ac:dyDescent="0.4">
      <c r="B50" s="1"/>
      <c r="D50" s="48"/>
      <c r="E50" s="48"/>
      <c r="F50" s="1"/>
      <c r="G50" s="1"/>
      <c r="H50" s="48"/>
      <c r="I50" s="48"/>
      <c r="J50" s="48"/>
      <c r="K50" s="48"/>
    </row>
    <row r="51" spans="1:11" x14ac:dyDescent="0.4">
      <c r="B51" s="1"/>
      <c r="D51" s="48"/>
      <c r="E51" s="48"/>
      <c r="F51" s="1"/>
      <c r="G51" s="1"/>
      <c r="H51" s="48"/>
      <c r="I51" s="48"/>
      <c r="J51" s="48"/>
      <c r="K51" s="48"/>
    </row>
    <row r="52" spans="1:11" ht="14.25" customHeight="1" x14ac:dyDescent="0.4">
      <c r="B52" s="1"/>
      <c r="D52" s="48"/>
      <c r="E52" s="48"/>
      <c r="F52" s="1"/>
      <c r="G52" s="1"/>
      <c r="H52" s="48"/>
      <c r="I52" s="48"/>
      <c r="J52" s="48"/>
      <c r="K52" s="48"/>
    </row>
    <row r="53" spans="1:11" ht="14.25" customHeight="1" x14ac:dyDescent="0.4">
      <c r="B53" s="1"/>
      <c r="D53" s="48"/>
      <c r="E53" s="48"/>
      <c r="F53" s="1"/>
      <c r="G53" s="1"/>
      <c r="H53" s="48"/>
      <c r="I53" s="48"/>
      <c r="J53" s="48"/>
      <c r="K53" s="48"/>
    </row>
    <row r="54" spans="1:11" x14ac:dyDescent="0.4">
      <c r="B54" s="1"/>
      <c r="D54" s="48"/>
      <c r="E54" s="48"/>
      <c r="F54" s="1"/>
      <c r="G54" s="1"/>
      <c r="H54" s="48"/>
      <c r="I54" s="48"/>
      <c r="J54" s="48"/>
      <c r="K54" s="48"/>
    </row>
    <row r="55" spans="1:11" x14ac:dyDescent="0.4">
      <c r="B55" s="1"/>
      <c r="F55" s="1"/>
      <c r="G55" s="1"/>
      <c r="H55" s="48"/>
      <c r="I55" s="48"/>
      <c r="J55" s="48"/>
      <c r="K55" s="48"/>
    </row>
    <row r="56" spans="1:11" x14ac:dyDescent="0.4">
      <c r="B56" s="1"/>
    </row>
    <row r="57" spans="1:11" x14ac:dyDescent="0.4">
      <c r="B57" s="1"/>
    </row>
    <row r="58" spans="1:11" x14ac:dyDescent="0.4">
      <c r="A58" s="46"/>
      <c r="C58" s="46"/>
      <c r="H58" s="46"/>
      <c r="I58" s="46"/>
      <c r="J58" s="46"/>
    </row>
    <row r="59" spans="1:11" x14ac:dyDescent="0.4">
      <c r="B59" s="1"/>
    </row>
    <row r="60" spans="1:11" x14ac:dyDescent="0.4">
      <c r="B60" s="1"/>
    </row>
    <row r="61" spans="1:11" x14ac:dyDescent="0.4">
      <c r="B61" s="1"/>
    </row>
    <row r="62" spans="1:11" x14ac:dyDescent="0.4">
      <c r="B62" s="1"/>
    </row>
    <row r="63" spans="1:11" x14ac:dyDescent="0.4">
      <c r="B63" s="1"/>
    </row>
    <row r="64" spans="1:11" x14ac:dyDescent="0.4">
      <c r="B64" s="1"/>
    </row>
    <row r="65" spans="2:2" x14ac:dyDescent="0.4">
      <c r="B65" s="1"/>
    </row>
    <row r="66" spans="2:2" x14ac:dyDescent="0.4">
      <c r="B66" s="1"/>
    </row>
    <row r="67" spans="2:2" x14ac:dyDescent="0.4">
      <c r="B67" s="1"/>
    </row>
    <row r="68" spans="2:2" x14ac:dyDescent="0.4">
      <c r="B68" s="1"/>
    </row>
    <row r="69" spans="2:2" x14ac:dyDescent="0.4">
      <c r="B69" s="1"/>
    </row>
    <row r="70" spans="2:2" x14ac:dyDescent="0.4">
      <c r="B70" s="1"/>
    </row>
    <row r="71" spans="2:2" x14ac:dyDescent="0.4">
      <c r="B71" s="1"/>
    </row>
    <row r="72" spans="2:2" x14ac:dyDescent="0.4">
      <c r="B72" s="1"/>
    </row>
    <row r="73" spans="2:2" x14ac:dyDescent="0.4">
      <c r="B73" s="1"/>
    </row>
    <row r="74" spans="2:2" x14ac:dyDescent="0.4">
      <c r="B74" s="1"/>
    </row>
    <row r="75" spans="2:2" x14ac:dyDescent="0.4">
      <c r="B75" s="1"/>
    </row>
    <row r="76" spans="2:2" x14ac:dyDescent="0.4">
      <c r="B76" s="1"/>
    </row>
    <row r="77" spans="2:2" x14ac:dyDescent="0.4">
      <c r="B77" s="1"/>
    </row>
    <row r="78" spans="2:2" x14ac:dyDescent="0.4">
      <c r="B78" s="1"/>
    </row>
    <row r="79" spans="2:2" x14ac:dyDescent="0.4">
      <c r="B79" s="1"/>
    </row>
    <row r="80" spans="2:2" x14ac:dyDescent="0.4">
      <c r="B80" s="1"/>
    </row>
    <row r="81" spans="2:2" x14ac:dyDescent="0.4">
      <c r="B81" s="1"/>
    </row>
    <row r="82" spans="2:2" x14ac:dyDescent="0.4">
      <c r="B82" s="1"/>
    </row>
    <row r="83" spans="2:2" x14ac:dyDescent="0.4">
      <c r="B83" s="1"/>
    </row>
    <row r="84" spans="2:2" x14ac:dyDescent="0.4">
      <c r="B84" s="1"/>
    </row>
    <row r="85" spans="2:2" x14ac:dyDescent="0.4">
      <c r="B85" s="1"/>
    </row>
    <row r="86" spans="2:2" x14ac:dyDescent="0.4">
      <c r="B86" s="1"/>
    </row>
    <row r="87" spans="2:2" x14ac:dyDescent="0.4">
      <c r="B87" s="1"/>
    </row>
    <row r="88" spans="2:2" x14ac:dyDescent="0.4">
      <c r="B88" s="1"/>
    </row>
    <row r="89" spans="2:2" x14ac:dyDescent="0.4">
      <c r="B89" s="1"/>
    </row>
    <row r="90" spans="2:2" x14ac:dyDescent="0.4">
      <c r="B90" s="1"/>
    </row>
  </sheetData>
  <mergeCells count="18">
    <mergeCell ref="B3:G3"/>
    <mergeCell ref="G7:G26"/>
    <mergeCell ref="E22:E26"/>
    <mergeCell ref="F7:F8"/>
    <mergeCell ref="F9:F14"/>
    <mergeCell ref="F15:F16"/>
    <mergeCell ref="F17:F21"/>
    <mergeCell ref="F22:F26"/>
    <mergeCell ref="D5:E5"/>
    <mergeCell ref="B17:B21"/>
    <mergeCell ref="B22:B26"/>
    <mergeCell ref="E7:E8"/>
    <mergeCell ref="E9:E14"/>
    <mergeCell ref="E15:E16"/>
    <mergeCell ref="E17:E21"/>
    <mergeCell ref="B9:B14"/>
    <mergeCell ref="B7:B8"/>
    <mergeCell ref="B15:B16"/>
  </mergeCells>
  <phoneticPr fontId="1"/>
  <dataValidations count="2">
    <dataValidation type="list" allowBlank="1" showInputMessage="1" showErrorMessage="1" sqref="D7:D26" xr:uid="{CDE89832-EDE7-4D84-9DE2-2C746BF11E99}">
      <formula1>$H$7:$H$11</formula1>
    </dataValidation>
    <dataValidation type="list" allowBlank="1" showInputMessage="1" showErrorMessage="1" sqref="F5" xr:uid="{1553B802-0211-498A-A670-B91EA593A760}">
      <formula1>$H$12:$H$15</formula1>
    </dataValidation>
  </dataValidations>
  <printOptions horizontalCentered="1"/>
  <pageMargins left="0.39370078740157483" right="0.39370078740157483" top="0.59055118110236227" bottom="0.59055118110236227" header="0.39370078740157483" footer="0.39370078740157483"/>
  <pageSetup paperSize="9" orientation="portrait" horizontalDpi="1200" verticalDpi="1200" r:id="rId1"/>
  <headerFooter scaleWithDoc="0" alignWithMargins="0">
    <oddHeader>&amp;R&amp;"Cambria,標準"&amp;8File: &amp;F</oddHeader>
    <oddFooter>&amp;C&amp;"Cambria,標準"&amp;8Sheet: &amp;A&amp;R&amp;"Cambria,標準"&amp;8&amp;P/&amp;N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7125" r:id="rId4" name="Group Box 21">
              <controlPr defaultSize="0" autoFill="0" autoPict="0">
                <anchor moveWithCells="1">
                  <from>
                    <xdr:col>2</xdr:col>
                    <xdr:colOff>9525</xdr:colOff>
                    <xdr:row>4</xdr:row>
                    <xdr:rowOff>0</xdr:rowOff>
                  </from>
                  <to>
                    <xdr:col>6</xdr:col>
                    <xdr:colOff>85725</xdr:colOff>
                    <xdr:row>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6" r:id="rId5" name="Group Box 22">
              <controlPr defaultSize="0" autoFill="0" autoPict="0">
                <anchor moveWithCells="1">
                  <from>
                    <xdr:col>1</xdr:col>
                    <xdr:colOff>771525</xdr:colOff>
                    <xdr:row>4</xdr:row>
                    <xdr:rowOff>0</xdr:rowOff>
                  </from>
                  <to>
                    <xdr:col>6</xdr:col>
                    <xdr:colOff>247650</xdr:colOff>
                    <xdr:row>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7" r:id="rId6" name="Group Box 23">
              <controlPr defaultSize="0" autoFill="0" autoPict="0">
                <anchor moveWithCells="1">
                  <from>
                    <xdr:col>1</xdr:col>
                    <xdr:colOff>685800</xdr:colOff>
                    <xdr:row>4</xdr:row>
                    <xdr:rowOff>0</xdr:rowOff>
                  </from>
                  <to>
                    <xdr:col>6</xdr:col>
                    <xdr:colOff>142875</xdr:colOff>
                    <xdr:row>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8" r:id="rId7" name="Group Box 24">
              <controlPr defaultSize="0" autoFill="0" autoPict="0">
                <anchor moveWithCells="1">
                  <from>
                    <xdr:col>1</xdr:col>
                    <xdr:colOff>561975</xdr:colOff>
                    <xdr:row>4</xdr:row>
                    <xdr:rowOff>0</xdr:rowOff>
                  </from>
                  <to>
                    <xdr:col>6</xdr:col>
                    <xdr:colOff>85725</xdr:colOff>
                    <xdr:row>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9" r:id="rId8" name="Group Box 25">
              <controlPr defaultSize="0" autoFill="0" autoPict="0">
                <anchor moveWithCells="1">
                  <from>
                    <xdr:col>1</xdr:col>
                    <xdr:colOff>819150</xdr:colOff>
                    <xdr:row>4</xdr:row>
                    <xdr:rowOff>0</xdr:rowOff>
                  </from>
                  <to>
                    <xdr:col>6</xdr:col>
                    <xdr:colOff>142875</xdr:colOff>
                    <xdr:row>5</xdr:row>
                    <xdr:rowOff>38100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CCC"/>
  </sheetPr>
  <dimension ref="A2:H127"/>
  <sheetViews>
    <sheetView view="pageBreakPreview" zoomScale="130" zoomScaleNormal="115" zoomScaleSheetLayoutView="130" workbookViewId="0"/>
  </sheetViews>
  <sheetFormatPr defaultColWidth="15.375" defaultRowHeight="14.25" x14ac:dyDescent="0.4"/>
  <cols>
    <col min="1" max="1" width="15.375" style="2"/>
    <col min="2" max="2" width="8.75" style="1" customWidth="1"/>
    <col min="3" max="3" width="17.5" style="1" customWidth="1"/>
    <col min="4" max="4" width="15" style="1" customWidth="1"/>
    <col min="5" max="5" width="11.25" style="1" customWidth="1"/>
    <col min="6" max="6" width="5.625" style="2" customWidth="1"/>
    <col min="7" max="7" width="8.75" style="1" customWidth="1"/>
    <col min="8" max="8" width="8.125" style="1" customWidth="1"/>
    <col min="9" max="16384" width="15.375" style="1"/>
  </cols>
  <sheetData>
    <row r="2" spans="1:8" ht="114.75" customHeight="1" x14ac:dyDescent="0.4"/>
    <row r="3" spans="1:8" ht="15" customHeight="1" thickBot="1" x14ac:dyDescent="0.45">
      <c r="B3" s="113" t="s">
        <v>160</v>
      </c>
      <c r="C3" s="113"/>
      <c r="D3" s="113"/>
      <c r="E3" s="113"/>
      <c r="F3" s="113"/>
      <c r="G3" s="113"/>
    </row>
    <row r="4" spans="1:8" ht="7.5" customHeight="1" thickTop="1" x14ac:dyDescent="0.4">
      <c r="A4" s="63"/>
      <c r="B4" s="62"/>
      <c r="C4" s="62"/>
      <c r="D4" s="62"/>
      <c r="E4" s="62"/>
      <c r="F4" s="62"/>
      <c r="G4" s="62"/>
    </row>
    <row r="5" spans="1:8" ht="15" customHeight="1" x14ac:dyDescent="0.4">
      <c r="B5" s="64" t="s">
        <v>86</v>
      </c>
      <c r="C5" s="65" t="s">
        <v>87</v>
      </c>
      <c r="D5" s="66" t="s">
        <v>88</v>
      </c>
      <c r="E5" s="66" t="s">
        <v>89</v>
      </c>
      <c r="F5" s="64" t="s">
        <v>90</v>
      </c>
      <c r="G5" s="64" t="s">
        <v>91</v>
      </c>
    </row>
    <row r="6" spans="1:8" ht="15" customHeight="1" x14ac:dyDescent="0.4">
      <c r="B6" s="119" t="s">
        <v>92</v>
      </c>
      <c r="C6" s="21" t="s">
        <v>95</v>
      </c>
      <c r="D6" s="81" t="s">
        <v>104</v>
      </c>
      <c r="E6" s="81" t="s">
        <v>109</v>
      </c>
      <c r="F6" s="22">
        <f>RIGHT(D6,1)*RIGHT(E6,1)</f>
        <v>25</v>
      </c>
      <c r="G6" s="121">
        <f>MAX(F6:F10)</f>
        <v>25</v>
      </c>
      <c r="H6" s="33" t="s">
        <v>104</v>
      </c>
    </row>
    <row r="7" spans="1:8" ht="15" customHeight="1" x14ac:dyDescent="0.4">
      <c r="B7" s="120"/>
      <c r="C7" s="24" t="s">
        <v>96</v>
      </c>
      <c r="D7" s="82" t="s">
        <v>100</v>
      </c>
      <c r="E7" s="81" t="s">
        <v>109</v>
      </c>
      <c r="F7" s="22">
        <f>RIGHT(D7,1)*RIGHT(E7,1)</f>
        <v>20</v>
      </c>
      <c r="G7" s="122"/>
      <c r="H7" s="33" t="s">
        <v>100</v>
      </c>
    </row>
    <row r="8" spans="1:8" ht="15" customHeight="1" x14ac:dyDescent="0.4">
      <c r="B8" s="120"/>
      <c r="C8" s="24" t="s">
        <v>97</v>
      </c>
      <c r="D8" s="82" t="s">
        <v>101</v>
      </c>
      <c r="E8" s="82" t="s">
        <v>105</v>
      </c>
      <c r="F8" s="22">
        <f>RIGHT(D8,1)*RIGHT(E8,1)</f>
        <v>3</v>
      </c>
      <c r="G8" s="122"/>
      <c r="H8" s="33" t="s">
        <v>101</v>
      </c>
    </row>
    <row r="9" spans="1:8" ht="15" customHeight="1" x14ac:dyDescent="0.4">
      <c r="B9" s="120"/>
      <c r="C9" s="24" t="s">
        <v>265</v>
      </c>
      <c r="D9" s="82" t="s">
        <v>102</v>
      </c>
      <c r="E9" s="82" t="s">
        <v>106</v>
      </c>
      <c r="F9" s="22">
        <f t="shared" ref="F9:F25" si="0">RIGHT(D9,1)*RIGHT(E9,1)</f>
        <v>4</v>
      </c>
      <c r="G9" s="122"/>
      <c r="H9" s="33" t="s">
        <v>102</v>
      </c>
    </row>
    <row r="10" spans="1:8" ht="15" customHeight="1" x14ac:dyDescent="0.4">
      <c r="B10" s="120"/>
      <c r="C10" s="25" t="s">
        <v>99</v>
      </c>
      <c r="D10" s="83" t="s">
        <v>103</v>
      </c>
      <c r="E10" s="83" t="s">
        <v>108</v>
      </c>
      <c r="F10" s="26">
        <f t="shared" si="0"/>
        <v>4</v>
      </c>
      <c r="G10" s="123"/>
      <c r="H10" s="33" t="s">
        <v>103</v>
      </c>
    </row>
    <row r="11" spans="1:8" ht="15" customHeight="1" x14ac:dyDescent="0.4">
      <c r="B11" s="120" t="s">
        <v>93</v>
      </c>
      <c r="C11" s="27" t="s">
        <v>95</v>
      </c>
      <c r="D11" s="84" t="s">
        <v>101</v>
      </c>
      <c r="E11" s="81" t="s">
        <v>109</v>
      </c>
      <c r="F11" s="22">
        <f t="shared" si="0"/>
        <v>15</v>
      </c>
      <c r="G11" s="121">
        <f>MAX(F11:F15)</f>
        <v>15</v>
      </c>
      <c r="H11" s="33" t="s">
        <v>105</v>
      </c>
    </row>
    <row r="12" spans="1:8" ht="15" customHeight="1" x14ac:dyDescent="0.4">
      <c r="B12" s="120"/>
      <c r="C12" s="24" t="s">
        <v>96</v>
      </c>
      <c r="D12" s="82" t="s">
        <v>101</v>
      </c>
      <c r="E12" s="81" t="s">
        <v>109</v>
      </c>
      <c r="F12" s="22">
        <f t="shared" si="0"/>
        <v>15</v>
      </c>
      <c r="G12" s="122"/>
      <c r="H12" s="33" t="s">
        <v>106</v>
      </c>
    </row>
    <row r="13" spans="1:8" ht="15" customHeight="1" x14ac:dyDescent="0.4">
      <c r="B13" s="120"/>
      <c r="C13" s="24" t="s">
        <v>97</v>
      </c>
      <c r="D13" s="82" t="s">
        <v>101</v>
      </c>
      <c r="E13" s="82" t="s">
        <v>105</v>
      </c>
      <c r="F13" s="22">
        <f>RIGHT(D13,1)*RIGHT(E13,1)</f>
        <v>3</v>
      </c>
      <c r="G13" s="122"/>
      <c r="H13" s="33" t="s">
        <v>107</v>
      </c>
    </row>
    <row r="14" spans="1:8" ht="15" customHeight="1" x14ac:dyDescent="0.4">
      <c r="B14" s="120"/>
      <c r="C14" s="24" t="s">
        <v>98</v>
      </c>
      <c r="D14" s="82" t="s">
        <v>103</v>
      </c>
      <c r="E14" s="82" t="s">
        <v>106</v>
      </c>
      <c r="F14" s="22">
        <f t="shared" si="0"/>
        <v>2</v>
      </c>
      <c r="G14" s="122"/>
      <c r="H14" s="33" t="s">
        <v>108</v>
      </c>
    </row>
    <row r="15" spans="1:8" ht="15" customHeight="1" x14ac:dyDescent="0.4">
      <c r="B15" s="120"/>
      <c r="C15" s="25" t="s">
        <v>99</v>
      </c>
      <c r="D15" s="83" t="s">
        <v>103</v>
      </c>
      <c r="E15" s="90" t="s">
        <v>107</v>
      </c>
      <c r="F15" s="26">
        <f t="shared" si="0"/>
        <v>3</v>
      </c>
      <c r="G15" s="123"/>
      <c r="H15" s="33" t="s">
        <v>109</v>
      </c>
    </row>
    <row r="16" spans="1:8" ht="15" customHeight="1" x14ac:dyDescent="0.4">
      <c r="B16" s="120" t="s">
        <v>155</v>
      </c>
      <c r="C16" s="27" t="s">
        <v>95</v>
      </c>
      <c r="D16" s="91" t="s">
        <v>103</v>
      </c>
      <c r="E16" s="81" t="s">
        <v>106</v>
      </c>
      <c r="F16" s="22">
        <f t="shared" si="0"/>
        <v>2</v>
      </c>
      <c r="G16" s="121">
        <f>MAX(F16:F20)</f>
        <v>12</v>
      </c>
    </row>
    <row r="17" spans="2:7" ht="15" customHeight="1" x14ac:dyDescent="0.4">
      <c r="B17" s="120"/>
      <c r="C17" s="24" t="s">
        <v>96</v>
      </c>
      <c r="D17" s="92" t="s">
        <v>103</v>
      </c>
      <c r="E17" s="82" t="s">
        <v>106</v>
      </c>
      <c r="F17" s="22">
        <f t="shared" si="0"/>
        <v>2</v>
      </c>
      <c r="G17" s="122"/>
    </row>
    <row r="18" spans="2:7" ht="15" customHeight="1" x14ac:dyDescent="0.4">
      <c r="B18" s="120"/>
      <c r="C18" s="24" t="s">
        <v>97</v>
      </c>
      <c r="D18" s="81" t="s">
        <v>101</v>
      </c>
      <c r="E18" s="92" t="s">
        <v>108</v>
      </c>
      <c r="F18" s="22">
        <f t="shared" si="0"/>
        <v>12</v>
      </c>
      <c r="G18" s="122"/>
    </row>
    <row r="19" spans="2:7" ht="15" customHeight="1" x14ac:dyDescent="0.4">
      <c r="B19" s="120"/>
      <c r="C19" s="24" t="s">
        <v>265</v>
      </c>
      <c r="D19" s="82" t="s">
        <v>100</v>
      </c>
      <c r="E19" s="81" t="s">
        <v>107</v>
      </c>
      <c r="F19" s="22">
        <f t="shared" si="0"/>
        <v>12</v>
      </c>
      <c r="G19" s="122"/>
    </row>
    <row r="20" spans="2:7" ht="15" customHeight="1" x14ac:dyDescent="0.4">
      <c r="B20" s="120"/>
      <c r="C20" s="25" t="s">
        <v>99</v>
      </c>
      <c r="D20" s="83" t="s">
        <v>103</v>
      </c>
      <c r="E20" s="90" t="s">
        <v>107</v>
      </c>
      <c r="F20" s="26">
        <f t="shared" si="0"/>
        <v>3</v>
      </c>
      <c r="G20" s="123"/>
    </row>
    <row r="21" spans="2:7" ht="15" customHeight="1" x14ac:dyDescent="0.4">
      <c r="B21" s="120" t="s">
        <v>94</v>
      </c>
      <c r="C21" s="21" t="s">
        <v>95</v>
      </c>
      <c r="D21" s="82" t="s">
        <v>101</v>
      </c>
      <c r="E21" s="93" t="s">
        <v>108</v>
      </c>
      <c r="F21" s="22">
        <f t="shared" si="0"/>
        <v>12</v>
      </c>
      <c r="G21" s="121">
        <f>MAX(F21:F25)</f>
        <v>12</v>
      </c>
    </row>
    <row r="22" spans="2:7" ht="15" customHeight="1" x14ac:dyDescent="0.4">
      <c r="B22" s="120"/>
      <c r="C22" s="24" t="s">
        <v>96</v>
      </c>
      <c r="D22" s="82" t="s">
        <v>101</v>
      </c>
      <c r="E22" s="92" t="s">
        <v>108</v>
      </c>
      <c r="F22" s="22">
        <f t="shared" si="0"/>
        <v>12</v>
      </c>
      <c r="G22" s="122"/>
    </row>
    <row r="23" spans="2:7" ht="15" customHeight="1" x14ac:dyDescent="0.4">
      <c r="B23" s="120"/>
      <c r="C23" s="24" t="s">
        <v>97</v>
      </c>
      <c r="D23" s="82" t="s">
        <v>101</v>
      </c>
      <c r="E23" s="81" t="s">
        <v>105</v>
      </c>
      <c r="F23" s="22">
        <f t="shared" si="0"/>
        <v>3</v>
      </c>
      <c r="G23" s="122"/>
    </row>
    <row r="24" spans="2:7" ht="15" customHeight="1" x14ac:dyDescent="0.4">
      <c r="B24" s="120"/>
      <c r="C24" s="24" t="s">
        <v>265</v>
      </c>
      <c r="D24" s="82" t="s">
        <v>102</v>
      </c>
      <c r="E24" s="82" t="s">
        <v>106</v>
      </c>
      <c r="F24" s="22">
        <f t="shared" si="0"/>
        <v>4</v>
      </c>
      <c r="G24" s="122"/>
    </row>
    <row r="25" spans="2:7" ht="15" customHeight="1" x14ac:dyDescent="0.4">
      <c r="B25" s="120"/>
      <c r="C25" s="25" t="s">
        <v>99</v>
      </c>
      <c r="D25" s="83" t="s">
        <v>103</v>
      </c>
      <c r="E25" s="82" t="s">
        <v>106</v>
      </c>
      <c r="F25" s="22">
        <f t="shared" si="0"/>
        <v>2</v>
      </c>
      <c r="G25" s="123"/>
    </row>
    <row r="26" spans="2:7" ht="15" customHeight="1" x14ac:dyDescent="0.4">
      <c r="B26" s="53"/>
      <c r="C26" s="54"/>
      <c r="D26" s="125" t="s">
        <v>158</v>
      </c>
      <c r="E26" s="125"/>
      <c r="F26" s="125"/>
      <c r="G26" s="94">
        <v>1.2</v>
      </c>
    </row>
    <row r="27" spans="2:7" ht="15" customHeight="1" x14ac:dyDescent="0.4">
      <c r="B27" s="55" t="s">
        <v>110</v>
      </c>
      <c r="C27" s="56">
        <f>MIN(MAX(F6:F25)*G26,25)</f>
        <v>25</v>
      </c>
      <c r="D27" s="124" t="str">
        <f xml:space="preserve"> IF(C27&gt;11, "文書クラス: 高リスク文書 (Rate ≥ 12)", IF(C27&lt;5, "文書クラス: 低リスク文書 (Rate ≤ 4)", "文書クラス: 中リスク文書 (5 ≤ Rate ≤ 10)"))</f>
        <v>文書クラス: 高リスク文書 (Rate ≥ 12)</v>
      </c>
      <c r="E27" s="124"/>
      <c r="F27" s="124"/>
      <c r="G27" s="124"/>
    </row>
    <row r="28" spans="2:7" x14ac:dyDescent="0.4">
      <c r="F28" s="63"/>
    </row>
    <row r="29" spans="2:7" ht="15" customHeight="1" x14ac:dyDescent="0.4">
      <c r="B29" s="118" t="s">
        <v>183</v>
      </c>
      <c r="C29" s="118"/>
      <c r="D29" s="118"/>
      <c r="E29" s="118"/>
      <c r="F29" s="118"/>
      <c r="G29" s="118"/>
    </row>
    <row r="30" spans="2:7" ht="7.5" customHeight="1" x14ac:dyDescent="0.4">
      <c r="F30" s="1"/>
    </row>
    <row r="31" spans="2:7" ht="15" customHeight="1" x14ac:dyDescent="0.4">
      <c r="F31" s="1"/>
    </row>
    <row r="32" spans="2:7" ht="15" customHeight="1" x14ac:dyDescent="0.4">
      <c r="F32" s="1"/>
    </row>
    <row r="33" spans="6:6" ht="15" customHeight="1" x14ac:dyDescent="0.4">
      <c r="F33" s="1"/>
    </row>
    <row r="34" spans="6:6" ht="15" customHeight="1" x14ac:dyDescent="0.4">
      <c r="F34" s="1"/>
    </row>
    <row r="35" spans="6:6" ht="15" customHeight="1" x14ac:dyDescent="0.4">
      <c r="F35" s="1"/>
    </row>
    <row r="36" spans="6:6" ht="15" customHeight="1" x14ac:dyDescent="0.4">
      <c r="F36" s="1"/>
    </row>
    <row r="37" spans="6:6" ht="15" customHeight="1" x14ac:dyDescent="0.4">
      <c r="F37" s="1"/>
    </row>
    <row r="38" spans="6:6" ht="15" customHeight="1" x14ac:dyDescent="0.4">
      <c r="F38" s="1"/>
    </row>
    <row r="39" spans="6:6" ht="15" customHeight="1" x14ac:dyDescent="0.4">
      <c r="F39" s="1"/>
    </row>
    <row r="40" spans="6:6" ht="15" customHeight="1" x14ac:dyDescent="0.4">
      <c r="F40" s="1"/>
    </row>
    <row r="41" spans="6:6" ht="15" customHeight="1" x14ac:dyDescent="0.4">
      <c r="F41" s="1"/>
    </row>
    <row r="42" spans="6:6" ht="15" customHeight="1" x14ac:dyDescent="0.4">
      <c r="F42" s="1"/>
    </row>
    <row r="43" spans="6:6" ht="15" customHeight="1" x14ac:dyDescent="0.4">
      <c r="F43" s="1"/>
    </row>
    <row r="44" spans="6:6" ht="15" customHeight="1" x14ac:dyDescent="0.4">
      <c r="F44" s="1"/>
    </row>
    <row r="45" spans="6:6" ht="15" customHeight="1" x14ac:dyDescent="0.4">
      <c r="F45" s="1"/>
    </row>
    <row r="46" spans="6:6" ht="15" customHeight="1" x14ac:dyDescent="0.4">
      <c r="F46" s="1"/>
    </row>
    <row r="47" spans="6:6" ht="15" customHeight="1" x14ac:dyDescent="0.4">
      <c r="F47" s="1"/>
    </row>
    <row r="48" spans="6:6" ht="15" customHeight="1" x14ac:dyDescent="0.4">
      <c r="F48" s="1"/>
    </row>
    <row r="49" spans="1:8" ht="15" customHeight="1" x14ac:dyDescent="0.4">
      <c r="F49" s="1"/>
    </row>
    <row r="50" spans="1:8" ht="15" customHeight="1" x14ac:dyDescent="0.4">
      <c r="F50" s="1"/>
    </row>
    <row r="51" spans="1:8" ht="15" customHeight="1" x14ac:dyDescent="0.4">
      <c r="F51" s="1"/>
    </row>
    <row r="52" spans="1:8" ht="15" customHeight="1" x14ac:dyDescent="0.4">
      <c r="F52" s="1"/>
    </row>
    <row r="53" spans="1:8" ht="15" customHeight="1" x14ac:dyDescent="0.4">
      <c r="F53" s="1"/>
    </row>
    <row r="54" spans="1:8" ht="15" customHeight="1" x14ac:dyDescent="0.4">
      <c r="F54" s="1"/>
    </row>
    <row r="55" spans="1:8" ht="15" customHeight="1" x14ac:dyDescent="0.4">
      <c r="A55" s="1"/>
      <c r="F55" s="1"/>
    </row>
    <row r="56" spans="1:8" s="2" customFormat="1" ht="15" customHeight="1" x14ac:dyDescent="0.4">
      <c r="A56" s="1"/>
      <c r="B56" s="1"/>
      <c r="C56" s="1"/>
      <c r="D56" s="1"/>
      <c r="E56" s="1"/>
      <c r="F56" s="1"/>
      <c r="G56" s="1"/>
      <c r="H56" s="1"/>
    </row>
    <row r="57" spans="1:8" ht="15" customHeight="1" x14ac:dyDescent="0.4">
      <c r="A57" s="1"/>
      <c r="B57" s="63"/>
      <c r="C57" s="63"/>
      <c r="D57" s="63"/>
      <c r="E57" s="63"/>
      <c r="F57" s="63"/>
      <c r="G57" s="63"/>
      <c r="H57" s="63"/>
    </row>
    <row r="58" spans="1:8" ht="15" customHeight="1" x14ac:dyDescent="0.4">
      <c r="A58" s="1"/>
      <c r="F58" s="1"/>
    </row>
    <row r="59" spans="1:8" ht="15" customHeight="1" x14ac:dyDescent="0.4">
      <c r="A59" s="1"/>
      <c r="F59" s="1"/>
    </row>
    <row r="60" spans="1:8" ht="15" customHeight="1" x14ac:dyDescent="0.4">
      <c r="A60" s="1"/>
      <c r="F60" s="1"/>
    </row>
    <row r="61" spans="1:8" ht="15" customHeight="1" x14ac:dyDescent="0.4">
      <c r="A61" s="1"/>
      <c r="F61" s="1"/>
    </row>
    <row r="62" spans="1:8" ht="15" customHeight="1" x14ac:dyDescent="0.4">
      <c r="A62" s="1"/>
      <c r="F62" s="1"/>
    </row>
    <row r="63" spans="1:8" ht="15" customHeight="1" x14ac:dyDescent="0.4">
      <c r="A63" s="1"/>
      <c r="F63" s="1"/>
    </row>
    <row r="64" spans="1:8" ht="15" customHeight="1" x14ac:dyDescent="0.4">
      <c r="A64" s="1"/>
      <c r="F64" s="1"/>
    </row>
    <row r="65" s="1" customFormat="1" ht="15" customHeight="1" x14ac:dyDescent="0.4"/>
    <row r="66" s="1" customFormat="1" ht="15" customHeight="1" x14ac:dyDescent="0.4"/>
    <row r="67" s="1" customFormat="1" ht="15" customHeight="1" x14ac:dyDescent="0.4"/>
    <row r="68" s="1" customFormat="1" ht="15" customHeight="1" x14ac:dyDescent="0.4"/>
    <row r="69" s="1" customFormat="1" ht="15" customHeight="1" x14ac:dyDescent="0.4"/>
    <row r="70" s="1" customFormat="1" ht="15" customHeight="1" x14ac:dyDescent="0.4"/>
    <row r="71" s="1" customFormat="1" ht="15" customHeight="1" x14ac:dyDescent="0.4"/>
    <row r="72" s="1" customFormat="1" ht="15" customHeight="1" x14ac:dyDescent="0.4"/>
    <row r="73" s="1" customFormat="1" ht="15" customHeight="1" x14ac:dyDescent="0.4"/>
    <row r="74" s="1" customFormat="1" ht="15" customHeight="1" x14ac:dyDescent="0.4"/>
    <row r="75" s="1" customFormat="1" ht="15" customHeight="1" x14ac:dyDescent="0.4"/>
    <row r="76" s="1" customFormat="1" ht="15" customHeight="1" x14ac:dyDescent="0.4"/>
    <row r="77" s="1" customFormat="1" ht="15" customHeight="1" x14ac:dyDescent="0.4"/>
    <row r="78" s="1" customFormat="1" x14ac:dyDescent="0.4"/>
    <row r="79" s="1" customFormat="1" x14ac:dyDescent="0.4"/>
    <row r="80" s="1" customFormat="1" ht="20.25" customHeight="1" x14ac:dyDescent="0.4"/>
    <row r="81" spans="1:6" x14ac:dyDescent="0.4">
      <c r="A81" s="1"/>
      <c r="F81" s="1"/>
    </row>
    <row r="82" spans="1:6" x14ac:dyDescent="0.4">
      <c r="A82" s="1"/>
      <c r="F82" s="1"/>
    </row>
    <row r="83" spans="1:6" x14ac:dyDescent="0.4">
      <c r="A83" s="1"/>
      <c r="F83" s="1"/>
    </row>
    <row r="84" spans="1:6" x14ac:dyDescent="0.4">
      <c r="A84" s="1"/>
      <c r="F84" s="1"/>
    </row>
    <row r="85" spans="1:6" x14ac:dyDescent="0.4">
      <c r="A85" s="1"/>
      <c r="F85" s="1"/>
    </row>
    <row r="86" spans="1:6" x14ac:dyDescent="0.4">
      <c r="A86" s="1"/>
      <c r="F86" s="1"/>
    </row>
    <row r="87" spans="1:6" x14ac:dyDescent="0.4">
      <c r="A87" s="1"/>
      <c r="F87" s="1"/>
    </row>
    <row r="88" spans="1:6" ht="18.75" customHeight="1" x14ac:dyDescent="0.4">
      <c r="A88" s="1"/>
      <c r="F88" s="1"/>
    </row>
    <row r="89" spans="1:6" x14ac:dyDescent="0.4">
      <c r="A89" s="1"/>
      <c r="F89" s="1"/>
    </row>
    <row r="90" spans="1:6" ht="16.5" customHeight="1" x14ac:dyDescent="0.4">
      <c r="A90" s="1"/>
    </row>
    <row r="91" spans="1:6" x14ac:dyDescent="0.4">
      <c r="A91" s="1"/>
    </row>
    <row r="92" spans="1:6" x14ac:dyDescent="0.4">
      <c r="A92" s="1"/>
    </row>
    <row r="93" spans="1:6" x14ac:dyDescent="0.4">
      <c r="A93" s="1"/>
    </row>
    <row r="94" spans="1:6" x14ac:dyDescent="0.4">
      <c r="A94" s="1"/>
    </row>
    <row r="95" spans="1:6" ht="16.5" customHeight="1" x14ac:dyDescent="0.4">
      <c r="A95" s="1"/>
    </row>
    <row r="96" spans="1:6" x14ac:dyDescent="0.4">
      <c r="A96" s="1"/>
    </row>
    <row r="97" spans="1:1" x14ac:dyDescent="0.4">
      <c r="A97" s="1"/>
    </row>
    <row r="98" spans="1:1" x14ac:dyDescent="0.4">
      <c r="A98" s="1"/>
    </row>
    <row r="99" spans="1:1" x14ac:dyDescent="0.4">
      <c r="A99" s="1"/>
    </row>
    <row r="100" spans="1:1" x14ac:dyDescent="0.4">
      <c r="A100" s="1"/>
    </row>
    <row r="101" spans="1:1" x14ac:dyDescent="0.4">
      <c r="A101" s="1"/>
    </row>
    <row r="102" spans="1:1" ht="16.5" customHeight="1" x14ac:dyDescent="0.4">
      <c r="A102" s="1"/>
    </row>
    <row r="103" spans="1:1" x14ac:dyDescent="0.4">
      <c r="A103" s="1"/>
    </row>
    <row r="104" spans="1:1" x14ac:dyDescent="0.4">
      <c r="A104" s="1"/>
    </row>
    <row r="105" spans="1:1" x14ac:dyDescent="0.4">
      <c r="A105" s="1"/>
    </row>
    <row r="106" spans="1:1" x14ac:dyDescent="0.4">
      <c r="A106" s="1"/>
    </row>
    <row r="107" spans="1:1" x14ac:dyDescent="0.4">
      <c r="A107" s="1"/>
    </row>
    <row r="108" spans="1:1" x14ac:dyDescent="0.4">
      <c r="A108" s="1"/>
    </row>
    <row r="109" spans="1:1" x14ac:dyDescent="0.4">
      <c r="A109" s="1"/>
    </row>
    <row r="110" spans="1:1" x14ac:dyDescent="0.4">
      <c r="A110" s="1"/>
    </row>
    <row r="111" spans="1:1" x14ac:dyDescent="0.4">
      <c r="A111" s="1"/>
    </row>
    <row r="112" spans="1:1" x14ac:dyDescent="0.4">
      <c r="A112" s="1"/>
    </row>
    <row r="113" spans="1:1" x14ac:dyDescent="0.4">
      <c r="A113" s="1"/>
    </row>
    <row r="114" spans="1:1" x14ac:dyDescent="0.4">
      <c r="A114" s="1"/>
    </row>
    <row r="115" spans="1:1" x14ac:dyDescent="0.4">
      <c r="A115" s="1"/>
    </row>
    <row r="116" spans="1:1" x14ac:dyDescent="0.4">
      <c r="A116" s="1"/>
    </row>
    <row r="117" spans="1:1" x14ac:dyDescent="0.4">
      <c r="A117" s="1"/>
    </row>
    <row r="118" spans="1:1" x14ac:dyDescent="0.4">
      <c r="A118" s="1"/>
    </row>
    <row r="119" spans="1:1" x14ac:dyDescent="0.4">
      <c r="A119" s="1"/>
    </row>
    <row r="120" spans="1:1" x14ac:dyDescent="0.4">
      <c r="A120" s="1"/>
    </row>
    <row r="121" spans="1:1" x14ac:dyDescent="0.4">
      <c r="A121" s="1"/>
    </row>
    <row r="122" spans="1:1" x14ac:dyDescent="0.4">
      <c r="A122" s="1"/>
    </row>
    <row r="123" spans="1:1" x14ac:dyDescent="0.4">
      <c r="A123" s="1"/>
    </row>
    <row r="124" spans="1:1" x14ac:dyDescent="0.4">
      <c r="A124" s="1"/>
    </row>
    <row r="125" spans="1:1" x14ac:dyDescent="0.4">
      <c r="A125" s="1"/>
    </row>
    <row r="126" spans="1:1" x14ac:dyDescent="0.4">
      <c r="A126" s="1"/>
    </row>
    <row r="127" spans="1:1" x14ac:dyDescent="0.4">
      <c r="A127" s="1"/>
    </row>
  </sheetData>
  <mergeCells count="12">
    <mergeCell ref="B29:G29"/>
    <mergeCell ref="B3:G3"/>
    <mergeCell ref="B6:B10"/>
    <mergeCell ref="G6:G10"/>
    <mergeCell ref="B11:B15"/>
    <mergeCell ref="G11:G15"/>
    <mergeCell ref="D27:G27"/>
    <mergeCell ref="B16:B20"/>
    <mergeCell ref="G16:G20"/>
    <mergeCell ref="B21:B25"/>
    <mergeCell ref="G21:G25"/>
    <mergeCell ref="D26:F26"/>
  </mergeCells>
  <phoneticPr fontId="1"/>
  <conditionalFormatting sqref="D27">
    <cfRule type="containsText" dxfId="44" priority="36" operator="containsText" text="低">
      <formula>NOT(ISERROR(SEARCH("低",D27)))</formula>
    </cfRule>
    <cfRule type="containsText" dxfId="43" priority="37" operator="containsText" text="中">
      <formula>NOT(ISERROR(SEARCH("中",D27)))</formula>
    </cfRule>
    <cfRule type="containsText" dxfId="42" priority="38" operator="containsText" text="高">
      <formula>NOT(ISERROR(SEARCH("高",D27)))</formula>
    </cfRule>
  </conditionalFormatting>
  <conditionalFormatting sqref="G6:G25">
    <cfRule type="expression" dxfId="41" priority="5">
      <formula>G6=MAX($G$6:$G$25)</formula>
    </cfRule>
  </conditionalFormatting>
  <conditionalFormatting sqref="M27">
    <cfRule type="containsText" dxfId="40" priority="2" operator="containsText" text="低">
      <formula>NOT(ISERROR(SEARCH("低",M27)))</formula>
    </cfRule>
    <cfRule type="containsText" dxfId="39" priority="3" operator="containsText" text="中">
      <formula>NOT(ISERROR(SEARCH("中",M27)))</formula>
    </cfRule>
    <cfRule type="containsText" dxfId="38" priority="4" operator="containsText" text="高">
      <formula>NOT(ISERROR(SEARCH("高",M27)))</formula>
    </cfRule>
  </conditionalFormatting>
  <conditionalFormatting sqref="P24:P25">
    <cfRule type="expression" dxfId="37" priority="1">
      <formula>P24=MAX($G$6:$G$25)</formula>
    </cfRule>
  </conditionalFormatting>
  <dataValidations count="2">
    <dataValidation type="list" allowBlank="1" showInputMessage="1" showErrorMessage="1" sqref="D6:D25" xr:uid="{00000000-0002-0000-0200-000000000000}">
      <formula1>$H$6:$H$10</formula1>
    </dataValidation>
    <dataValidation type="list" allowBlank="1" showInputMessage="1" showErrorMessage="1" sqref="E6:E25" xr:uid="{00000000-0002-0000-0200-000001000000}">
      <formula1>$H$11:$H$15</formula1>
    </dataValidation>
  </dataValidations>
  <printOptions horizontalCentered="1"/>
  <pageMargins left="0.39370078740157483" right="0.39370078740157483" top="0.59055118110236227" bottom="0.59055118110236227" header="0.39370078740157483" footer="0.39370078740157483"/>
  <pageSetup paperSize="9" orientation="portrait" horizontalDpi="1200" verticalDpi="1200" r:id="rId1"/>
  <headerFooter scaleWithDoc="0" alignWithMargins="0">
    <oddHeader>&amp;R&amp;"Cambria,標準"&amp;8File: &amp;F</oddHeader>
    <oddFooter>&amp;C&amp;"Cambria,標準"&amp;8Sheet: &amp;A&amp;R&amp;"Cambria,標準"&amp;8&amp;P/&amp;N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59999389629810485"/>
  </sheetPr>
  <dimension ref="B2:S128"/>
  <sheetViews>
    <sheetView view="pageBreakPreview" zoomScale="115" zoomScaleNormal="100" zoomScaleSheetLayoutView="115" workbookViewId="0"/>
  </sheetViews>
  <sheetFormatPr defaultColWidth="8.75" defaultRowHeight="14.25" x14ac:dyDescent="0.4"/>
  <cols>
    <col min="1" max="1" width="2" style="1" customWidth="1"/>
    <col min="2" max="2" width="2.75" style="15" customWidth="1"/>
    <col min="3" max="3" width="36.25" style="1" customWidth="1"/>
    <col min="4" max="4" width="5.625" style="2" customWidth="1"/>
    <col min="5" max="8" width="8.75" style="2" customWidth="1"/>
    <col min="9" max="9" width="3.875" style="67" customWidth="1"/>
    <col min="10" max="16384" width="8.75" style="1"/>
  </cols>
  <sheetData>
    <row r="2" spans="2:9" ht="89.25" customHeight="1" x14ac:dyDescent="0.4"/>
    <row r="3" spans="2:9" s="20" customFormat="1" ht="18" customHeight="1" thickBot="1" x14ac:dyDescent="0.45">
      <c r="B3" s="105" t="s">
        <v>162</v>
      </c>
      <c r="C3" s="105"/>
      <c r="D3" s="105"/>
      <c r="E3" s="105"/>
      <c r="F3" s="105"/>
      <c r="G3" s="105"/>
      <c r="H3" s="105"/>
      <c r="I3" s="68"/>
    </row>
    <row r="4" spans="2:9" ht="7.5" customHeight="1" thickTop="1" x14ac:dyDescent="0.4">
      <c r="B4" s="18"/>
      <c r="C4" s="18"/>
      <c r="D4" s="18"/>
      <c r="E4" s="18"/>
      <c r="F4" s="18"/>
      <c r="G4" s="18"/>
      <c r="H4" s="18"/>
    </row>
    <row r="5" spans="2:9" ht="15" customHeight="1" x14ac:dyDescent="0.4">
      <c r="B5" s="128"/>
      <c r="C5" s="129"/>
      <c r="D5" s="129"/>
      <c r="E5" s="4" t="s">
        <v>31</v>
      </c>
      <c r="F5" s="4" t="s">
        <v>32</v>
      </c>
      <c r="G5" s="4" t="s">
        <v>267</v>
      </c>
      <c r="H5" s="4" t="s">
        <v>33</v>
      </c>
    </row>
    <row r="6" spans="2:9" ht="15" customHeight="1" x14ac:dyDescent="0.4">
      <c r="B6" s="130" t="s">
        <v>161</v>
      </c>
      <c r="C6" s="130"/>
      <c r="D6" s="130"/>
      <c r="E6" s="89">
        <v>50</v>
      </c>
      <c r="F6" s="89">
        <v>40</v>
      </c>
      <c r="G6" s="89">
        <v>35</v>
      </c>
      <c r="H6" s="89">
        <v>45</v>
      </c>
    </row>
    <row r="7" spans="2:9" ht="7.5" customHeight="1" x14ac:dyDescent="0.4"/>
    <row r="8" spans="2:9" ht="15" thickBot="1" x14ac:dyDescent="0.45">
      <c r="B8" s="105" t="s">
        <v>178</v>
      </c>
      <c r="C8" s="105"/>
      <c r="D8" s="105"/>
      <c r="E8" s="105"/>
      <c r="F8" s="105"/>
      <c r="G8" s="105"/>
      <c r="H8" s="105"/>
    </row>
    <row r="9" spans="2:9" ht="7.5" customHeight="1" thickTop="1" x14ac:dyDescent="0.4">
      <c r="D9" s="95"/>
    </row>
    <row r="10" spans="2:9" ht="15" customHeight="1" x14ac:dyDescent="0.4">
      <c r="B10" s="11" t="s">
        <v>75</v>
      </c>
      <c r="C10" s="6" t="s">
        <v>35</v>
      </c>
      <c r="D10" s="96" t="s">
        <v>74</v>
      </c>
      <c r="E10" s="7" t="s">
        <v>31</v>
      </c>
      <c r="F10" s="7" t="s">
        <v>32</v>
      </c>
      <c r="G10" s="7" t="s">
        <v>34</v>
      </c>
      <c r="H10" s="7" t="s">
        <v>33</v>
      </c>
    </row>
    <row r="11" spans="2:9" ht="11.25" customHeight="1" x14ac:dyDescent="0.4">
      <c r="B11" s="16">
        <v>1</v>
      </c>
      <c r="C11" s="8" t="s">
        <v>256</v>
      </c>
      <c r="D11" s="97"/>
      <c r="E11" s="9">
        <v>9</v>
      </c>
      <c r="F11" s="9">
        <v>4</v>
      </c>
      <c r="G11" s="9">
        <v>3</v>
      </c>
      <c r="H11" s="9">
        <v>5</v>
      </c>
      <c r="I11" s="67" t="b">
        <v>0</v>
      </c>
    </row>
    <row r="12" spans="2:9" ht="11.25" customHeight="1" x14ac:dyDescent="0.4">
      <c r="B12" s="16">
        <v>2</v>
      </c>
      <c r="C12" s="10" t="s">
        <v>262</v>
      </c>
      <c r="D12" s="97"/>
      <c r="E12" s="5">
        <v>9</v>
      </c>
      <c r="F12" s="5">
        <v>4</v>
      </c>
      <c r="G12" s="5">
        <v>3</v>
      </c>
      <c r="H12" s="5">
        <v>4</v>
      </c>
      <c r="I12" s="67" t="b">
        <v>0</v>
      </c>
    </row>
    <row r="13" spans="2:9" ht="11.25" customHeight="1" x14ac:dyDescent="0.4">
      <c r="B13" s="16">
        <v>3</v>
      </c>
      <c r="C13" s="10" t="s">
        <v>257</v>
      </c>
      <c r="D13" s="97"/>
      <c r="E13" s="5">
        <v>8</v>
      </c>
      <c r="F13" s="5">
        <v>3</v>
      </c>
      <c r="G13" s="5">
        <v>2</v>
      </c>
      <c r="H13" s="5">
        <v>3</v>
      </c>
      <c r="I13" s="67" t="b">
        <v>0</v>
      </c>
    </row>
    <row r="14" spans="2:9" ht="11.25" customHeight="1" x14ac:dyDescent="0.4">
      <c r="B14" s="16">
        <v>4</v>
      </c>
      <c r="C14" s="10" t="s">
        <v>258</v>
      </c>
      <c r="D14" s="97"/>
      <c r="E14" s="5">
        <v>8</v>
      </c>
      <c r="F14" s="5">
        <v>3</v>
      </c>
      <c r="G14" s="5">
        <v>2</v>
      </c>
      <c r="H14" s="5">
        <v>2</v>
      </c>
      <c r="I14" s="67" t="b">
        <v>0</v>
      </c>
    </row>
    <row r="15" spans="2:9" ht="11.25" customHeight="1" x14ac:dyDescent="0.4">
      <c r="B15" s="16">
        <v>5</v>
      </c>
      <c r="C15" s="10" t="s">
        <v>259</v>
      </c>
      <c r="D15" s="97"/>
      <c r="E15" s="5">
        <v>4</v>
      </c>
      <c r="F15" s="5">
        <v>1</v>
      </c>
      <c r="G15" s="5">
        <v>1</v>
      </c>
      <c r="H15" s="5">
        <v>1</v>
      </c>
      <c r="I15" s="67" t="b">
        <v>0</v>
      </c>
    </row>
    <row r="16" spans="2:9" ht="11.25" customHeight="1" x14ac:dyDescent="0.4">
      <c r="B16" s="16">
        <v>6</v>
      </c>
      <c r="C16" s="14" t="s">
        <v>260</v>
      </c>
      <c r="D16" s="97"/>
      <c r="E16" s="5">
        <v>8</v>
      </c>
      <c r="F16" s="5">
        <v>3</v>
      </c>
      <c r="G16" s="5">
        <v>2</v>
      </c>
      <c r="H16" s="5">
        <v>3</v>
      </c>
      <c r="I16" s="67" t="b">
        <v>0</v>
      </c>
    </row>
    <row r="17" spans="2:19" ht="11.25" customHeight="1" x14ac:dyDescent="0.4">
      <c r="B17" s="16">
        <v>7</v>
      </c>
      <c r="C17" s="10" t="s">
        <v>184</v>
      </c>
      <c r="D17" s="97"/>
      <c r="E17" s="5">
        <v>5</v>
      </c>
      <c r="F17" s="5">
        <v>2</v>
      </c>
      <c r="G17" s="5">
        <v>5</v>
      </c>
      <c r="H17" s="5">
        <v>3</v>
      </c>
      <c r="I17" s="67" t="b">
        <v>0</v>
      </c>
    </row>
    <row r="18" spans="2:19" ht="11.25" customHeight="1" x14ac:dyDescent="0.4">
      <c r="B18" s="16">
        <v>8</v>
      </c>
      <c r="C18" s="10" t="s">
        <v>27</v>
      </c>
      <c r="D18" s="97"/>
      <c r="E18" s="5">
        <v>8</v>
      </c>
      <c r="F18" s="5">
        <v>4</v>
      </c>
      <c r="G18" s="5">
        <v>4</v>
      </c>
      <c r="H18" s="5">
        <v>5</v>
      </c>
      <c r="I18" s="67" t="b">
        <v>0</v>
      </c>
    </row>
    <row r="19" spans="2:19" ht="11.25" customHeight="1" x14ac:dyDescent="0.4">
      <c r="B19" s="16">
        <v>9</v>
      </c>
      <c r="C19" s="80" t="s">
        <v>185</v>
      </c>
      <c r="D19" s="97"/>
      <c r="E19" s="5">
        <v>8</v>
      </c>
      <c r="F19" s="5">
        <v>2</v>
      </c>
      <c r="G19" s="5">
        <v>4</v>
      </c>
      <c r="H19" s="5">
        <v>2</v>
      </c>
      <c r="I19" s="67" t="b">
        <v>0</v>
      </c>
    </row>
    <row r="20" spans="2:19" ht="11.25" customHeight="1" x14ac:dyDescent="0.4">
      <c r="B20" s="16">
        <v>10</v>
      </c>
      <c r="C20" s="10" t="s">
        <v>186</v>
      </c>
      <c r="D20" s="97"/>
      <c r="E20" s="5">
        <v>5</v>
      </c>
      <c r="F20" s="5">
        <v>4</v>
      </c>
      <c r="G20" s="5">
        <v>5</v>
      </c>
      <c r="H20" s="5">
        <v>4</v>
      </c>
      <c r="I20" s="67" t="b">
        <v>0</v>
      </c>
    </row>
    <row r="21" spans="2:19" ht="11.25" customHeight="1" x14ac:dyDescent="0.4">
      <c r="B21" s="16">
        <v>11</v>
      </c>
      <c r="C21" s="10" t="s">
        <v>261</v>
      </c>
      <c r="D21" s="97"/>
      <c r="E21" s="5">
        <v>5</v>
      </c>
      <c r="F21" s="5">
        <v>2</v>
      </c>
      <c r="G21" s="5">
        <v>2</v>
      </c>
      <c r="H21" s="5">
        <v>2</v>
      </c>
      <c r="I21" s="67" t="b">
        <v>0</v>
      </c>
    </row>
    <row r="22" spans="2:19" ht="11.25" customHeight="1" x14ac:dyDescent="0.4">
      <c r="B22" s="16">
        <v>12</v>
      </c>
      <c r="C22" s="10" t="s">
        <v>28</v>
      </c>
      <c r="D22" s="97"/>
      <c r="E22" s="5">
        <v>5</v>
      </c>
      <c r="F22" s="5">
        <v>1</v>
      </c>
      <c r="G22" s="5">
        <v>3</v>
      </c>
      <c r="H22" s="5">
        <v>1</v>
      </c>
      <c r="I22" s="67" t="b">
        <v>0</v>
      </c>
    </row>
    <row r="23" spans="2:19" ht="11.25" customHeight="1" x14ac:dyDescent="0.4">
      <c r="B23" s="16">
        <v>13</v>
      </c>
      <c r="C23" s="10" t="s">
        <v>29</v>
      </c>
      <c r="D23" s="97"/>
      <c r="E23" s="5">
        <v>7</v>
      </c>
      <c r="F23" s="5">
        <v>3</v>
      </c>
      <c r="G23" s="5">
        <v>3</v>
      </c>
      <c r="H23" s="5">
        <v>2</v>
      </c>
      <c r="I23" s="67" t="b">
        <v>0</v>
      </c>
    </row>
    <row r="24" spans="2:19" ht="11.25" customHeight="1" x14ac:dyDescent="0.4">
      <c r="B24" s="16">
        <v>14</v>
      </c>
      <c r="C24" s="10" t="s">
        <v>187</v>
      </c>
      <c r="D24" s="97"/>
      <c r="E24" s="5">
        <v>4</v>
      </c>
      <c r="F24" s="5">
        <v>2</v>
      </c>
      <c r="G24" s="5">
        <v>3</v>
      </c>
      <c r="H24" s="5">
        <v>2</v>
      </c>
      <c r="I24" s="67" t="b">
        <v>0</v>
      </c>
    </row>
    <row r="25" spans="2:19" ht="11.25" customHeight="1" x14ac:dyDescent="0.4">
      <c r="B25" s="16">
        <v>15</v>
      </c>
      <c r="C25" s="10" t="s">
        <v>30</v>
      </c>
      <c r="D25" s="97"/>
      <c r="E25" s="5">
        <v>8</v>
      </c>
      <c r="F25" s="5">
        <v>4</v>
      </c>
      <c r="G25" s="5">
        <v>3</v>
      </c>
      <c r="H25" s="5">
        <v>4</v>
      </c>
      <c r="I25" s="67" t="b">
        <v>0</v>
      </c>
    </row>
    <row r="26" spans="2:19" ht="15" customHeight="1" x14ac:dyDescent="0.4">
      <c r="B26" s="127" t="s">
        <v>56</v>
      </c>
      <c r="C26" s="127"/>
      <c r="D26" s="96">
        <f>COUNTIF(I11:I25,TRUE)</f>
        <v>0</v>
      </c>
      <c r="E26" s="7">
        <f>SUMIF($I$11:$I$25, TRUE, E11:E25)</f>
        <v>0</v>
      </c>
      <c r="F26" s="7">
        <f>SUMIF($I$11:$I$25, TRUE, F11:F25)</f>
        <v>0</v>
      </c>
      <c r="G26" s="7">
        <f>SUMIF($I$11:$I$25, TRUE, G11:G25)</f>
        <v>0</v>
      </c>
      <c r="H26" s="7">
        <f>SUMIF($I$11:$I$25, TRUE, H11:H25)</f>
        <v>0</v>
      </c>
    </row>
    <row r="27" spans="2:19" ht="6" customHeight="1" x14ac:dyDescent="0.4">
      <c r="D27" s="95"/>
      <c r="K27" s="2"/>
      <c r="L27" s="2"/>
      <c r="M27" s="2"/>
      <c r="N27" s="2"/>
      <c r="O27" s="2"/>
      <c r="P27" s="2"/>
      <c r="Q27" s="2"/>
      <c r="R27" s="2"/>
      <c r="S27" s="2"/>
    </row>
    <row r="28" spans="2:19" s="2" customFormat="1" ht="15" customHeight="1" x14ac:dyDescent="0.4">
      <c r="B28" s="11" t="s">
        <v>76</v>
      </c>
      <c r="C28" s="6" t="s">
        <v>36</v>
      </c>
      <c r="D28" s="96" t="s">
        <v>74</v>
      </c>
      <c r="E28" s="7" t="s">
        <v>31</v>
      </c>
      <c r="F28" s="7" t="s">
        <v>32</v>
      </c>
      <c r="G28" s="4" t="s">
        <v>267</v>
      </c>
      <c r="H28" s="7" t="s">
        <v>33</v>
      </c>
      <c r="I28" s="67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2:19" ht="11.25" customHeight="1" x14ac:dyDescent="0.4">
      <c r="B29" s="16">
        <v>1</v>
      </c>
      <c r="C29" s="10" t="s">
        <v>37</v>
      </c>
      <c r="D29" s="97"/>
      <c r="E29" s="5">
        <v>7</v>
      </c>
      <c r="F29" s="5">
        <v>4</v>
      </c>
      <c r="G29" s="5">
        <v>2</v>
      </c>
      <c r="H29" s="5">
        <v>6</v>
      </c>
      <c r="I29" s="67" t="b">
        <v>0</v>
      </c>
    </row>
    <row r="30" spans="2:19" ht="11.25" customHeight="1" x14ac:dyDescent="0.4">
      <c r="B30" s="16">
        <v>2</v>
      </c>
      <c r="C30" s="10" t="s">
        <v>38</v>
      </c>
      <c r="D30" s="97"/>
      <c r="E30" s="5">
        <v>5</v>
      </c>
      <c r="F30" s="5">
        <v>3</v>
      </c>
      <c r="G30" s="5">
        <v>2</v>
      </c>
      <c r="H30" s="5">
        <v>1</v>
      </c>
      <c r="I30" s="67" t="b">
        <v>0</v>
      </c>
    </row>
    <row r="31" spans="2:19" ht="11.25" customHeight="1" x14ac:dyDescent="0.4">
      <c r="B31" s="16">
        <v>3</v>
      </c>
      <c r="C31" s="80" t="s">
        <v>188</v>
      </c>
      <c r="D31" s="97"/>
      <c r="E31" s="5">
        <v>7</v>
      </c>
      <c r="F31" s="5">
        <v>6</v>
      </c>
      <c r="G31" s="5">
        <v>0</v>
      </c>
      <c r="H31" s="5">
        <v>8</v>
      </c>
      <c r="I31" s="67" t="b">
        <v>0</v>
      </c>
    </row>
    <row r="32" spans="2:19" ht="11.25" customHeight="1" x14ac:dyDescent="0.4">
      <c r="B32" s="16">
        <v>4</v>
      </c>
      <c r="C32" s="80" t="s">
        <v>189</v>
      </c>
      <c r="D32" s="97"/>
      <c r="E32" s="5">
        <v>1</v>
      </c>
      <c r="F32" s="5">
        <v>0</v>
      </c>
      <c r="G32" s="5">
        <v>3</v>
      </c>
      <c r="H32" s="5">
        <v>0</v>
      </c>
      <c r="I32" s="67" t="b">
        <v>0</v>
      </c>
    </row>
    <row r="33" spans="2:9" ht="11.25" customHeight="1" x14ac:dyDescent="0.4">
      <c r="B33" s="16">
        <v>5</v>
      </c>
      <c r="C33" s="80" t="s">
        <v>39</v>
      </c>
      <c r="D33" s="97"/>
      <c r="E33" s="5">
        <v>7</v>
      </c>
      <c r="F33" s="5">
        <v>3</v>
      </c>
      <c r="G33" s="5">
        <v>2</v>
      </c>
      <c r="H33" s="5">
        <v>2</v>
      </c>
      <c r="I33" s="67" t="b">
        <v>0</v>
      </c>
    </row>
    <row r="34" spans="2:9" ht="11.25" customHeight="1" x14ac:dyDescent="0.4">
      <c r="B34" s="16">
        <v>6</v>
      </c>
      <c r="C34" s="80" t="s">
        <v>40</v>
      </c>
      <c r="D34" s="97"/>
      <c r="E34" s="5">
        <v>7</v>
      </c>
      <c r="F34" s="5">
        <v>2</v>
      </c>
      <c r="G34" s="5">
        <v>5</v>
      </c>
      <c r="H34" s="5">
        <v>2</v>
      </c>
      <c r="I34" s="67" t="b">
        <v>0</v>
      </c>
    </row>
    <row r="35" spans="2:9" ht="11.25" customHeight="1" x14ac:dyDescent="0.4">
      <c r="B35" s="16">
        <v>7</v>
      </c>
      <c r="C35" s="80" t="s">
        <v>41</v>
      </c>
      <c r="D35" s="97"/>
      <c r="E35" s="5">
        <v>8</v>
      </c>
      <c r="F35" s="5">
        <v>5</v>
      </c>
      <c r="G35" s="5">
        <v>0</v>
      </c>
      <c r="H35" s="5">
        <v>8</v>
      </c>
      <c r="I35" s="67" t="b">
        <v>0</v>
      </c>
    </row>
    <row r="36" spans="2:9" ht="11.25" customHeight="1" x14ac:dyDescent="0.4">
      <c r="B36" s="16">
        <v>8</v>
      </c>
      <c r="C36" s="80" t="s">
        <v>42</v>
      </c>
      <c r="D36" s="97"/>
      <c r="E36" s="5">
        <v>7</v>
      </c>
      <c r="F36" s="5">
        <v>7</v>
      </c>
      <c r="G36" s="5">
        <v>5</v>
      </c>
      <c r="H36" s="5">
        <v>6</v>
      </c>
      <c r="I36" s="67" t="b">
        <v>0</v>
      </c>
    </row>
    <row r="37" spans="2:9" ht="11.25" customHeight="1" x14ac:dyDescent="0.4">
      <c r="B37" s="16">
        <v>9</v>
      </c>
      <c r="C37" s="80" t="s">
        <v>190</v>
      </c>
      <c r="D37" s="97"/>
      <c r="E37" s="5">
        <v>8</v>
      </c>
      <c r="F37" s="5">
        <v>3</v>
      </c>
      <c r="G37" s="5">
        <v>0</v>
      </c>
      <c r="H37" s="5">
        <v>8</v>
      </c>
      <c r="I37" s="67" t="b">
        <v>0</v>
      </c>
    </row>
    <row r="38" spans="2:9" ht="11.25" customHeight="1" x14ac:dyDescent="0.4">
      <c r="B38" s="16">
        <v>10</v>
      </c>
      <c r="C38" s="80" t="s">
        <v>47</v>
      </c>
      <c r="D38" s="97" t="s">
        <v>1</v>
      </c>
      <c r="E38" s="5">
        <v>7</v>
      </c>
      <c r="F38" s="5">
        <v>6</v>
      </c>
      <c r="G38" s="5">
        <v>6</v>
      </c>
      <c r="H38" s="5">
        <v>6</v>
      </c>
      <c r="I38" s="67" t="b">
        <v>0</v>
      </c>
    </row>
    <row r="39" spans="2:9" ht="11.25" customHeight="1" x14ac:dyDescent="0.4">
      <c r="B39" s="16">
        <v>11</v>
      </c>
      <c r="C39" s="80" t="s">
        <v>43</v>
      </c>
      <c r="D39" s="97"/>
      <c r="E39" s="5">
        <v>1</v>
      </c>
      <c r="F39" s="5">
        <v>1</v>
      </c>
      <c r="G39" s="5">
        <v>1</v>
      </c>
      <c r="H39" s="5">
        <v>1</v>
      </c>
      <c r="I39" s="67" t="b">
        <v>0</v>
      </c>
    </row>
    <row r="40" spans="2:9" ht="11.25" customHeight="1" x14ac:dyDescent="0.4">
      <c r="B40" s="16">
        <v>12</v>
      </c>
      <c r="C40" s="80" t="s">
        <v>44</v>
      </c>
      <c r="D40" s="97"/>
      <c r="E40" s="5">
        <v>8</v>
      </c>
      <c r="F40" s="5">
        <v>7</v>
      </c>
      <c r="G40" s="5">
        <v>5</v>
      </c>
      <c r="H40" s="5">
        <v>8</v>
      </c>
      <c r="I40" s="67" t="b">
        <v>0</v>
      </c>
    </row>
    <row r="41" spans="2:9" ht="11.25" customHeight="1" x14ac:dyDescent="0.4">
      <c r="B41" s="16">
        <v>13</v>
      </c>
      <c r="C41" s="80" t="s">
        <v>45</v>
      </c>
      <c r="D41" s="97"/>
      <c r="E41" s="5">
        <v>8</v>
      </c>
      <c r="F41" s="5">
        <v>5</v>
      </c>
      <c r="G41" s="5">
        <v>6</v>
      </c>
      <c r="H41" s="5">
        <v>8</v>
      </c>
      <c r="I41" s="67" t="b">
        <v>0</v>
      </c>
    </row>
    <row r="42" spans="2:9" ht="11.25" customHeight="1" x14ac:dyDescent="0.4">
      <c r="B42" s="16">
        <v>14</v>
      </c>
      <c r="C42" s="80" t="s">
        <v>191</v>
      </c>
      <c r="D42" s="97"/>
      <c r="E42" s="5">
        <v>7</v>
      </c>
      <c r="F42" s="5">
        <v>6</v>
      </c>
      <c r="G42" s="5">
        <v>2</v>
      </c>
      <c r="H42" s="5">
        <v>8</v>
      </c>
      <c r="I42" s="67" t="b">
        <v>0</v>
      </c>
    </row>
    <row r="43" spans="2:9" ht="11.25" customHeight="1" x14ac:dyDescent="0.4">
      <c r="B43" s="16">
        <v>15</v>
      </c>
      <c r="C43" s="80" t="s">
        <v>46</v>
      </c>
      <c r="D43" s="97"/>
      <c r="E43" s="5">
        <v>8</v>
      </c>
      <c r="F43" s="5">
        <v>2</v>
      </c>
      <c r="G43" s="5">
        <v>5</v>
      </c>
      <c r="H43" s="5">
        <v>8</v>
      </c>
      <c r="I43" s="67" t="b">
        <v>0</v>
      </c>
    </row>
    <row r="44" spans="2:9" ht="11.25" customHeight="1" x14ac:dyDescent="0.4">
      <c r="B44" s="16">
        <v>16</v>
      </c>
      <c r="C44" s="80" t="s">
        <v>192</v>
      </c>
      <c r="D44" s="97"/>
      <c r="E44" s="5">
        <v>4</v>
      </c>
      <c r="F44" s="5">
        <v>3</v>
      </c>
      <c r="G44" s="5">
        <v>1</v>
      </c>
      <c r="H44" s="5">
        <v>2</v>
      </c>
      <c r="I44" s="67" t="b">
        <v>0</v>
      </c>
    </row>
    <row r="45" spans="2:9" ht="15" customHeight="1" x14ac:dyDescent="0.4">
      <c r="B45" s="127" t="s">
        <v>56</v>
      </c>
      <c r="C45" s="127"/>
      <c r="D45" s="96">
        <f>COUNTIF(I29:I44,TRUE)</f>
        <v>0</v>
      </c>
      <c r="E45" s="7">
        <f>SUMIF($I$29:$I$44, TRUE, E29:E44)</f>
        <v>0</v>
      </c>
      <c r="F45" s="7">
        <f>SUMIF($I$29:$I$44, TRUE, F29:F44)</f>
        <v>0</v>
      </c>
      <c r="G45" s="7">
        <f>SUMIF($I$29:$I$44, TRUE, G29:G44)</f>
        <v>0</v>
      </c>
      <c r="H45" s="7">
        <f>SUMIF($I$29:$I$44, TRUE, H29:H44)</f>
        <v>0</v>
      </c>
    </row>
    <row r="46" spans="2:9" ht="6" customHeight="1" x14ac:dyDescent="0.4">
      <c r="B46" s="17"/>
      <c r="C46" s="19"/>
      <c r="D46" s="98"/>
    </row>
    <row r="47" spans="2:9" ht="15" customHeight="1" x14ac:dyDescent="0.4">
      <c r="B47" s="11" t="s">
        <v>77</v>
      </c>
      <c r="C47" s="6" t="s">
        <v>84</v>
      </c>
      <c r="D47" s="96" t="s">
        <v>74</v>
      </c>
      <c r="E47" s="7" t="s">
        <v>31</v>
      </c>
      <c r="F47" s="7" t="s">
        <v>32</v>
      </c>
      <c r="G47" s="4" t="s">
        <v>267</v>
      </c>
      <c r="H47" s="7" t="s">
        <v>33</v>
      </c>
    </row>
    <row r="48" spans="2:9" ht="11.25" customHeight="1" x14ac:dyDescent="0.4">
      <c r="B48" s="16">
        <v>1</v>
      </c>
      <c r="C48" s="80" t="s">
        <v>48</v>
      </c>
      <c r="D48" s="97"/>
      <c r="E48" s="5">
        <v>9</v>
      </c>
      <c r="F48" s="5">
        <v>3</v>
      </c>
      <c r="G48" s="5">
        <v>1</v>
      </c>
      <c r="H48" s="5">
        <v>5</v>
      </c>
      <c r="I48" s="67" t="b">
        <v>0</v>
      </c>
    </row>
    <row r="49" spans="2:9" ht="11.25" customHeight="1" x14ac:dyDescent="0.4">
      <c r="B49" s="16">
        <v>2</v>
      </c>
      <c r="C49" s="80" t="s">
        <v>49</v>
      </c>
      <c r="D49" s="97"/>
      <c r="E49" s="5">
        <v>9</v>
      </c>
      <c r="F49" s="5">
        <v>4</v>
      </c>
      <c r="G49" s="5">
        <v>7</v>
      </c>
      <c r="H49" s="5">
        <v>4</v>
      </c>
      <c r="I49" s="67" t="b">
        <v>0</v>
      </c>
    </row>
    <row r="50" spans="2:9" ht="11.25" customHeight="1" x14ac:dyDescent="0.4">
      <c r="B50" s="16">
        <v>3</v>
      </c>
      <c r="C50" s="80" t="s">
        <v>193</v>
      </c>
      <c r="D50" s="97"/>
      <c r="E50" s="5">
        <v>7</v>
      </c>
      <c r="F50" s="5">
        <v>4</v>
      </c>
      <c r="G50" s="5">
        <v>7</v>
      </c>
      <c r="H50" s="5">
        <v>4</v>
      </c>
      <c r="I50" s="67" t="b">
        <v>0</v>
      </c>
    </row>
    <row r="51" spans="2:9" ht="11.25" customHeight="1" x14ac:dyDescent="0.4">
      <c r="B51" s="16">
        <v>4</v>
      </c>
      <c r="C51" s="80" t="s">
        <v>194</v>
      </c>
      <c r="D51" s="97"/>
      <c r="E51" s="5">
        <v>5</v>
      </c>
      <c r="F51" s="5">
        <v>3</v>
      </c>
      <c r="G51" s="5">
        <v>5</v>
      </c>
      <c r="H51" s="5">
        <v>3</v>
      </c>
      <c r="I51" s="67" t="b">
        <v>0</v>
      </c>
    </row>
    <row r="52" spans="2:9" ht="11.25" customHeight="1" x14ac:dyDescent="0.4">
      <c r="B52" s="16">
        <v>5</v>
      </c>
      <c r="C52" s="80" t="s">
        <v>195</v>
      </c>
      <c r="D52" s="97"/>
      <c r="E52" s="5">
        <v>7</v>
      </c>
      <c r="F52" s="5">
        <v>4</v>
      </c>
      <c r="G52" s="5">
        <v>5</v>
      </c>
      <c r="H52" s="5">
        <v>4</v>
      </c>
      <c r="I52" s="67" t="b">
        <v>0</v>
      </c>
    </row>
    <row r="53" spans="2:9" ht="11.25" customHeight="1" x14ac:dyDescent="0.4">
      <c r="B53" s="16">
        <v>6</v>
      </c>
      <c r="C53" s="80" t="s">
        <v>196</v>
      </c>
      <c r="D53" s="97"/>
      <c r="E53" s="5">
        <v>4</v>
      </c>
      <c r="F53" s="5">
        <v>2</v>
      </c>
      <c r="G53" s="5">
        <v>1</v>
      </c>
      <c r="H53" s="5">
        <v>2</v>
      </c>
      <c r="I53" s="67" t="b">
        <v>0</v>
      </c>
    </row>
    <row r="54" spans="2:9" ht="11.25" customHeight="1" x14ac:dyDescent="0.4">
      <c r="B54" s="16">
        <v>7</v>
      </c>
      <c r="C54" s="80" t="s">
        <v>50</v>
      </c>
      <c r="D54" s="97"/>
      <c r="E54" s="5">
        <v>4</v>
      </c>
      <c r="F54" s="5">
        <v>2</v>
      </c>
      <c r="G54" s="5">
        <v>1</v>
      </c>
      <c r="H54" s="5">
        <v>3</v>
      </c>
      <c r="I54" s="67" t="b">
        <v>0</v>
      </c>
    </row>
    <row r="55" spans="2:9" ht="11.25" customHeight="1" x14ac:dyDescent="0.4">
      <c r="B55" s="16">
        <v>8</v>
      </c>
      <c r="C55" s="80" t="s">
        <v>51</v>
      </c>
      <c r="D55" s="97"/>
      <c r="E55" s="5">
        <v>8</v>
      </c>
      <c r="F55" s="5">
        <v>2</v>
      </c>
      <c r="G55" s="5">
        <v>2</v>
      </c>
      <c r="H55" s="5">
        <v>2</v>
      </c>
      <c r="I55" s="67" t="b">
        <v>0</v>
      </c>
    </row>
    <row r="56" spans="2:9" ht="11.25" customHeight="1" x14ac:dyDescent="0.4">
      <c r="B56" s="16">
        <v>9</v>
      </c>
      <c r="C56" s="8" t="s">
        <v>197</v>
      </c>
      <c r="D56" s="97"/>
      <c r="E56" s="5">
        <v>8</v>
      </c>
      <c r="F56" s="5">
        <v>2</v>
      </c>
      <c r="G56" s="5">
        <v>2</v>
      </c>
      <c r="H56" s="5">
        <v>7</v>
      </c>
      <c r="I56" s="67" t="b">
        <v>0</v>
      </c>
    </row>
    <row r="57" spans="2:9" ht="11.25" customHeight="1" x14ac:dyDescent="0.4">
      <c r="B57" s="16">
        <v>10</v>
      </c>
      <c r="C57" s="80" t="s">
        <v>52</v>
      </c>
      <c r="D57" s="97"/>
      <c r="E57" s="5">
        <v>5</v>
      </c>
      <c r="F57" s="5">
        <v>3</v>
      </c>
      <c r="G57" s="5">
        <v>5</v>
      </c>
      <c r="H57" s="5">
        <v>3</v>
      </c>
      <c r="I57" s="67" t="b">
        <v>0</v>
      </c>
    </row>
    <row r="58" spans="2:9" ht="11.25" customHeight="1" x14ac:dyDescent="0.4">
      <c r="B58" s="16">
        <v>11</v>
      </c>
      <c r="C58" s="80" t="s">
        <v>53</v>
      </c>
      <c r="D58" s="97"/>
      <c r="E58" s="5">
        <v>6</v>
      </c>
      <c r="F58" s="5">
        <v>4</v>
      </c>
      <c r="G58" s="5">
        <v>6</v>
      </c>
      <c r="H58" s="5">
        <v>3</v>
      </c>
      <c r="I58" s="67" t="b">
        <v>0</v>
      </c>
    </row>
    <row r="59" spans="2:9" ht="11.25" customHeight="1" x14ac:dyDescent="0.4">
      <c r="B59" s="16">
        <v>12</v>
      </c>
      <c r="C59" s="80" t="s">
        <v>54</v>
      </c>
      <c r="D59" s="97"/>
      <c r="E59" s="5">
        <v>8</v>
      </c>
      <c r="F59" s="5">
        <v>3</v>
      </c>
      <c r="G59" s="5">
        <v>3</v>
      </c>
      <c r="H59" s="5">
        <v>3</v>
      </c>
      <c r="I59" s="67" t="b">
        <v>0</v>
      </c>
    </row>
    <row r="60" spans="2:9" ht="11.25" customHeight="1" x14ac:dyDescent="0.4">
      <c r="B60" s="16">
        <v>13</v>
      </c>
      <c r="C60" s="80" t="s">
        <v>255</v>
      </c>
      <c r="D60" s="97"/>
      <c r="E60" s="5">
        <v>8</v>
      </c>
      <c r="F60" s="5">
        <v>3</v>
      </c>
      <c r="G60" s="5">
        <v>3</v>
      </c>
      <c r="H60" s="5">
        <v>4</v>
      </c>
      <c r="I60" s="67" t="b">
        <v>0</v>
      </c>
    </row>
    <row r="61" spans="2:9" ht="15" customHeight="1" x14ac:dyDescent="0.4">
      <c r="B61" s="127" t="s">
        <v>56</v>
      </c>
      <c r="C61" s="127"/>
      <c r="D61" s="96">
        <f>COUNTIF(I48:I60,TRUE)</f>
        <v>0</v>
      </c>
      <c r="E61" s="7">
        <f>SUMIF($I$48:$I$60, TRUE, E48:E60)</f>
        <v>0</v>
      </c>
      <c r="F61" s="7">
        <f>SUMIF($I$48:$I$60, TRUE, F48:F60)</f>
        <v>0</v>
      </c>
      <c r="G61" s="7">
        <f>SUMIF($I$48:$I$60, TRUE, G48:G60)</f>
        <v>0</v>
      </c>
      <c r="H61" s="7">
        <f>SUMIF($I$48:$I$60, TRUE, H48:H60)</f>
        <v>0</v>
      </c>
    </row>
    <row r="62" spans="2:9" ht="6" customHeight="1" x14ac:dyDescent="0.4">
      <c r="D62" s="95"/>
    </row>
    <row r="63" spans="2:9" ht="15" customHeight="1" x14ac:dyDescent="0.4">
      <c r="B63" s="11" t="s">
        <v>78</v>
      </c>
      <c r="C63" s="6" t="s">
        <v>253</v>
      </c>
      <c r="D63" s="96" t="s">
        <v>74</v>
      </c>
      <c r="E63" s="7" t="s">
        <v>31</v>
      </c>
      <c r="F63" s="7" t="s">
        <v>32</v>
      </c>
      <c r="G63" s="4" t="s">
        <v>267</v>
      </c>
      <c r="H63" s="7" t="s">
        <v>33</v>
      </c>
    </row>
    <row r="64" spans="2:9" ht="11.25" customHeight="1" x14ac:dyDescent="0.4">
      <c r="B64" s="16">
        <v>1</v>
      </c>
      <c r="C64" s="8" t="s">
        <v>192</v>
      </c>
      <c r="D64" s="97"/>
      <c r="E64" s="9">
        <v>5</v>
      </c>
      <c r="F64" s="9">
        <v>3</v>
      </c>
      <c r="G64" s="9">
        <v>2</v>
      </c>
      <c r="H64" s="9">
        <v>2</v>
      </c>
      <c r="I64" s="67" t="b">
        <v>0</v>
      </c>
    </row>
    <row r="65" spans="2:9" ht="11.25" customHeight="1" x14ac:dyDescent="0.4">
      <c r="B65" s="16">
        <v>2</v>
      </c>
      <c r="C65" s="80" t="s">
        <v>198</v>
      </c>
      <c r="D65" s="97"/>
      <c r="E65" s="5">
        <v>5</v>
      </c>
      <c r="F65" s="5">
        <v>3</v>
      </c>
      <c r="G65" s="5">
        <v>3</v>
      </c>
      <c r="H65" s="5">
        <v>1</v>
      </c>
      <c r="I65" s="67" t="b">
        <v>0</v>
      </c>
    </row>
    <row r="66" spans="2:9" ht="11.25" customHeight="1" x14ac:dyDescent="0.4">
      <c r="B66" s="16">
        <v>3</v>
      </c>
      <c r="C66" s="80" t="s">
        <v>30</v>
      </c>
      <c r="D66" s="97"/>
      <c r="E66" s="5">
        <v>5</v>
      </c>
      <c r="F66" s="5">
        <v>2</v>
      </c>
      <c r="G66" s="5">
        <v>6</v>
      </c>
      <c r="H66" s="5">
        <v>2</v>
      </c>
      <c r="I66" s="67" t="b">
        <v>0</v>
      </c>
    </row>
    <row r="67" spans="2:9" ht="11.25" customHeight="1" x14ac:dyDescent="0.4">
      <c r="B67" s="16">
        <v>4</v>
      </c>
      <c r="C67" s="80" t="s">
        <v>199</v>
      </c>
      <c r="D67" s="97"/>
      <c r="E67" s="5">
        <v>5</v>
      </c>
      <c r="F67" s="5">
        <v>3</v>
      </c>
      <c r="G67" s="5">
        <v>5</v>
      </c>
      <c r="H67" s="5">
        <v>2</v>
      </c>
      <c r="I67" s="67" t="b">
        <v>0</v>
      </c>
    </row>
    <row r="68" spans="2:9" ht="11.25" customHeight="1" x14ac:dyDescent="0.4">
      <c r="B68" s="16">
        <v>5</v>
      </c>
      <c r="C68" s="80" t="s">
        <v>200</v>
      </c>
      <c r="D68" s="97"/>
      <c r="E68" s="5">
        <v>2</v>
      </c>
      <c r="F68" s="5">
        <v>2</v>
      </c>
      <c r="G68" s="5">
        <v>7</v>
      </c>
      <c r="H68" s="5">
        <v>1</v>
      </c>
      <c r="I68" s="67" t="b">
        <v>0</v>
      </c>
    </row>
    <row r="69" spans="2:9" ht="11.25" customHeight="1" x14ac:dyDescent="0.4">
      <c r="B69" s="16">
        <v>6</v>
      </c>
      <c r="C69" s="80" t="s">
        <v>57</v>
      </c>
      <c r="D69" s="97"/>
      <c r="E69" s="5">
        <v>8</v>
      </c>
      <c r="F69" s="5">
        <v>7</v>
      </c>
      <c r="G69" s="5">
        <v>7</v>
      </c>
      <c r="H69" s="5">
        <v>8</v>
      </c>
      <c r="I69" s="67" t="b">
        <v>0</v>
      </c>
    </row>
    <row r="70" spans="2:9" ht="11.25" customHeight="1" x14ac:dyDescent="0.4">
      <c r="B70" s="16">
        <v>7</v>
      </c>
      <c r="C70" s="80" t="s">
        <v>58</v>
      </c>
      <c r="D70" s="97"/>
      <c r="E70" s="5">
        <v>9</v>
      </c>
      <c r="F70" s="5">
        <v>6</v>
      </c>
      <c r="G70" s="5">
        <v>7</v>
      </c>
      <c r="H70" s="5">
        <v>9</v>
      </c>
      <c r="I70" s="67" t="b">
        <v>0</v>
      </c>
    </row>
    <row r="71" spans="2:9" ht="11.25" customHeight="1" x14ac:dyDescent="0.4">
      <c r="B71" s="16">
        <v>8</v>
      </c>
      <c r="C71" s="80" t="s">
        <v>59</v>
      </c>
      <c r="D71" s="97"/>
      <c r="E71" s="5">
        <v>0</v>
      </c>
      <c r="F71" s="5">
        <v>0</v>
      </c>
      <c r="G71" s="5">
        <v>5</v>
      </c>
      <c r="H71" s="5">
        <v>0</v>
      </c>
      <c r="I71" s="67" t="b">
        <v>0</v>
      </c>
    </row>
    <row r="72" spans="2:9" ht="11.25" customHeight="1" x14ac:dyDescent="0.4">
      <c r="B72" s="16">
        <v>9</v>
      </c>
      <c r="C72" s="80" t="s">
        <v>60</v>
      </c>
      <c r="D72" s="97"/>
      <c r="E72" s="5">
        <v>9</v>
      </c>
      <c r="F72" s="5">
        <v>3</v>
      </c>
      <c r="G72" s="5">
        <v>8</v>
      </c>
      <c r="H72" s="5">
        <v>8</v>
      </c>
      <c r="I72" s="67" t="b">
        <v>0</v>
      </c>
    </row>
    <row r="73" spans="2:9" ht="11.25" customHeight="1" x14ac:dyDescent="0.4">
      <c r="B73" s="16">
        <v>10</v>
      </c>
      <c r="C73" s="80" t="s">
        <v>61</v>
      </c>
      <c r="D73" s="97"/>
      <c r="E73" s="5">
        <v>8</v>
      </c>
      <c r="F73" s="5">
        <v>6</v>
      </c>
      <c r="G73" s="5">
        <v>7</v>
      </c>
      <c r="H73" s="5">
        <v>5</v>
      </c>
      <c r="I73" s="67" t="b">
        <v>0</v>
      </c>
    </row>
    <row r="74" spans="2:9" ht="11.25" customHeight="1" x14ac:dyDescent="0.4">
      <c r="B74" s="16">
        <v>11</v>
      </c>
      <c r="C74" s="80" t="s">
        <v>62</v>
      </c>
      <c r="D74" s="97"/>
      <c r="E74" s="5">
        <v>6</v>
      </c>
      <c r="F74" s="5">
        <v>5</v>
      </c>
      <c r="G74" s="5">
        <v>8</v>
      </c>
      <c r="H74" s="5">
        <v>5</v>
      </c>
      <c r="I74" s="67" t="b">
        <v>0</v>
      </c>
    </row>
    <row r="75" spans="2:9" ht="11.25" customHeight="1" x14ac:dyDescent="0.4">
      <c r="B75" s="16">
        <v>12</v>
      </c>
      <c r="C75" s="80" t="s">
        <v>63</v>
      </c>
      <c r="D75" s="97"/>
      <c r="E75" s="5">
        <v>7</v>
      </c>
      <c r="F75" s="5">
        <v>6</v>
      </c>
      <c r="G75" s="5">
        <v>4</v>
      </c>
      <c r="H75" s="5">
        <v>8</v>
      </c>
      <c r="I75" s="67" t="b">
        <v>0</v>
      </c>
    </row>
    <row r="76" spans="2:9" ht="11.25" customHeight="1" x14ac:dyDescent="0.4">
      <c r="B76" s="127" t="s">
        <v>56</v>
      </c>
      <c r="C76" s="127"/>
      <c r="D76" s="96">
        <f>COUNTIF(I64:I75,TRUE)</f>
        <v>0</v>
      </c>
      <c r="E76" s="7">
        <f>SUMIF($I$64:$I$75, TRUE, E64:E75)</f>
        <v>0</v>
      </c>
      <c r="F76" s="7">
        <f>SUMIF($I$64:$I$75, TRUE, F64:F75)</f>
        <v>0</v>
      </c>
      <c r="G76" s="7">
        <f>SUMIF($I$64:$I$75, TRUE, G64:G75)</f>
        <v>0</v>
      </c>
      <c r="H76" s="7">
        <f>SUMIF($I$64:$I$75, TRUE, H64:H75)</f>
        <v>0</v>
      </c>
    </row>
    <row r="77" spans="2:9" ht="6" customHeight="1" x14ac:dyDescent="0.4">
      <c r="D77" s="95"/>
    </row>
    <row r="78" spans="2:9" ht="15" customHeight="1" x14ac:dyDescent="0.4">
      <c r="B78" s="11" t="s">
        <v>79</v>
      </c>
      <c r="C78" s="6" t="s">
        <v>64</v>
      </c>
      <c r="D78" s="96" t="s">
        <v>74</v>
      </c>
      <c r="E78" s="7" t="s">
        <v>31</v>
      </c>
      <c r="F78" s="7" t="s">
        <v>32</v>
      </c>
      <c r="G78" s="4" t="s">
        <v>267</v>
      </c>
      <c r="H78" s="7" t="s">
        <v>33</v>
      </c>
    </row>
    <row r="79" spans="2:9" ht="11.25" customHeight="1" x14ac:dyDescent="0.4">
      <c r="B79" s="16">
        <v>1</v>
      </c>
      <c r="C79" s="8" t="s">
        <v>65</v>
      </c>
      <c r="D79" s="97"/>
      <c r="E79" s="9">
        <v>6</v>
      </c>
      <c r="F79" s="9">
        <v>2</v>
      </c>
      <c r="G79" s="9">
        <v>1</v>
      </c>
      <c r="H79" s="9">
        <v>6</v>
      </c>
      <c r="I79" s="67" t="b">
        <v>0</v>
      </c>
    </row>
    <row r="80" spans="2:9" ht="11.25" customHeight="1" x14ac:dyDescent="0.4">
      <c r="B80" s="16">
        <v>2</v>
      </c>
      <c r="C80" s="10" t="s">
        <v>66</v>
      </c>
      <c r="D80" s="97"/>
      <c r="E80" s="5">
        <v>4</v>
      </c>
      <c r="F80" s="5">
        <v>3</v>
      </c>
      <c r="G80" s="5">
        <v>3</v>
      </c>
      <c r="H80" s="5">
        <v>2</v>
      </c>
      <c r="I80" s="67" t="b">
        <v>0</v>
      </c>
    </row>
    <row r="81" spans="2:9" ht="11.25" customHeight="1" x14ac:dyDescent="0.4">
      <c r="B81" s="16">
        <v>3</v>
      </c>
      <c r="C81" s="10" t="s">
        <v>67</v>
      </c>
      <c r="D81" s="97"/>
      <c r="E81" s="5">
        <v>8</v>
      </c>
      <c r="F81" s="5">
        <v>0</v>
      </c>
      <c r="G81" s="5">
        <v>0</v>
      </c>
      <c r="H81" s="5">
        <v>8</v>
      </c>
      <c r="I81" s="67" t="b">
        <v>0</v>
      </c>
    </row>
    <row r="82" spans="2:9" ht="11.25" customHeight="1" x14ac:dyDescent="0.4">
      <c r="B82" s="16">
        <v>4</v>
      </c>
      <c r="C82" s="10" t="s">
        <v>68</v>
      </c>
      <c r="D82" s="97"/>
      <c r="E82" s="5">
        <v>8</v>
      </c>
      <c r="F82" s="5">
        <v>0</v>
      </c>
      <c r="G82" s="5">
        <v>0</v>
      </c>
      <c r="H82" s="5">
        <v>8</v>
      </c>
      <c r="I82" s="67" t="b">
        <v>0</v>
      </c>
    </row>
    <row r="83" spans="2:9" ht="11.25" customHeight="1" x14ac:dyDescent="0.4">
      <c r="B83" s="127" t="s">
        <v>56</v>
      </c>
      <c r="C83" s="127"/>
      <c r="D83" s="96">
        <f>COUNTIF(I79:I82,TRUE)</f>
        <v>0</v>
      </c>
      <c r="E83" s="7">
        <f>SUMIF($I$79:$I$82, TRUE, E79:E82)</f>
        <v>0</v>
      </c>
      <c r="F83" s="7">
        <f>SUMIF($I$79:$I$82, TRUE, F79:F82)</f>
        <v>0</v>
      </c>
      <c r="G83" s="7">
        <f>SUMIF($I$79:$I$82, TRUE, G79:G82)</f>
        <v>0</v>
      </c>
      <c r="H83" s="7">
        <f>SUMIF($I$79:$I$82, TRUE, H79:H82)</f>
        <v>0</v>
      </c>
    </row>
    <row r="84" spans="2:9" ht="6" customHeight="1" x14ac:dyDescent="0.4">
      <c r="D84" s="95"/>
    </row>
    <row r="85" spans="2:9" ht="15" customHeight="1" x14ac:dyDescent="0.4">
      <c r="B85" s="11" t="s">
        <v>80</v>
      </c>
      <c r="C85" s="6" t="s">
        <v>169</v>
      </c>
      <c r="D85" s="96" t="s">
        <v>74</v>
      </c>
      <c r="E85" s="7" t="s">
        <v>31</v>
      </c>
      <c r="F85" s="7" t="s">
        <v>32</v>
      </c>
      <c r="G85" s="4" t="s">
        <v>267</v>
      </c>
      <c r="H85" s="7" t="s">
        <v>33</v>
      </c>
    </row>
    <row r="86" spans="2:9" ht="11.25" customHeight="1" x14ac:dyDescent="0.4">
      <c r="B86" s="16">
        <v>1</v>
      </c>
      <c r="C86" s="8" t="s">
        <v>201</v>
      </c>
      <c r="D86" s="97"/>
      <c r="E86" s="9">
        <v>5</v>
      </c>
      <c r="F86" s="9">
        <v>4</v>
      </c>
      <c r="G86" s="9">
        <v>1</v>
      </c>
      <c r="H86" s="9">
        <v>3</v>
      </c>
      <c r="I86" s="67" t="b">
        <v>0</v>
      </c>
    </row>
    <row r="87" spans="2:9" ht="11.25" customHeight="1" x14ac:dyDescent="0.4">
      <c r="B87" s="16">
        <v>2</v>
      </c>
      <c r="C87" s="80" t="s">
        <v>202</v>
      </c>
      <c r="D87" s="97"/>
      <c r="E87" s="5">
        <v>6</v>
      </c>
      <c r="F87" s="5">
        <v>5</v>
      </c>
      <c r="G87" s="5">
        <v>2</v>
      </c>
      <c r="H87" s="5">
        <v>5</v>
      </c>
      <c r="I87" s="67" t="b">
        <v>0</v>
      </c>
    </row>
    <row r="88" spans="2:9" ht="11.25" customHeight="1" x14ac:dyDescent="0.4">
      <c r="B88" s="16">
        <v>3</v>
      </c>
      <c r="C88" s="80" t="s">
        <v>170</v>
      </c>
      <c r="D88" s="97"/>
      <c r="E88" s="5">
        <v>6</v>
      </c>
      <c r="F88" s="5">
        <v>5</v>
      </c>
      <c r="G88" s="5">
        <v>4</v>
      </c>
      <c r="H88" s="5">
        <v>5</v>
      </c>
      <c r="I88" s="67" t="b">
        <v>0</v>
      </c>
    </row>
    <row r="89" spans="2:9" ht="11.25" customHeight="1" x14ac:dyDescent="0.4">
      <c r="B89" s="16">
        <v>4</v>
      </c>
      <c r="C89" s="80" t="s">
        <v>203</v>
      </c>
      <c r="D89" s="97"/>
      <c r="E89" s="5">
        <v>7</v>
      </c>
      <c r="F89" s="5">
        <v>7</v>
      </c>
      <c r="G89" s="5">
        <v>4</v>
      </c>
      <c r="H89" s="5">
        <v>7</v>
      </c>
      <c r="I89" s="67" t="b">
        <v>0</v>
      </c>
    </row>
    <row r="90" spans="2:9" s="12" customFormat="1" ht="11.25" customHeight="1" x14ac:dyDescent="0.4">
      <c r="B90" s="11" t="s">
        <v>81</v>
      </c>
      <c r="C90" s="132" t="s">
        <v>204</v>
      </c>
      <c r="D90" s="133"/>
      <c r="E90" s="133"/>
      <c r="F90" s="133"/>
      <c r="G90" s="133"/>
      <c r="H90" s="133"/>
      <c r="I90" s="69"/>
    </row>
    <row r="91" spans="2:9" ht="11.25" customHeight="1" x14ac:dyDescent="0.4">
      <c r="B91" s="16">
        <v>1</v>
      </c>
      <c r="C91" s="80" t="s">
        <v>210</v>
      </c>
      <c r="D91" s="97"/>
      <c r="E91" s="5">
        <v>0</v>
      </c>
      <c r="F91" s="5">
        <v>0</v>
      </c>
      <c r="G91" s="5">
        <v>2</v>
      </c>
      <c r="H91" s="5">
        <v>0</v>
      </c>
      <c r="I91" s="67" t="b">
        <v>0</v>
      </c>
    </row>
    <row r="92" spans="2:9" ht="11.25" customHeight="1" x14ac:dyDescent="0.4">
      <c r="B92" s="16">
        <v>2</v>
      </c>
      <c r="C92" s="80" t="s">
        <v>205</v>
      </c>
      <c r="D92" s="97"/>
      <c r="E92" s="5">
        <v>1</v>
      </c>
      <c r="F92" s="5">
        <v>1</v>
      </c>
      <c r="G92" s="5">
        <v>0</v>
      </c>
      <c r="H92" s="5">
        <v>0</v>
      </c>
      <c r="I92" s="67" t="b">
        <v>0</v>
      </c>
    </row>
    <row r="93" spans="2:9" ht="11.25" customHeight="1" x14ac:dyDescent="0.4">
      <c r="B93" s="16">
        <v>3</v>
      </c>
      <c r="C93" s="80" t="s">
        <v>206</v>
      </c>
      <c r="D93" s="97"/>
      <c r="E93" s="5">
        <v>1</v>
      </c>
      <c r="F93" s="5">
        <v>1</v>
      </c>
      <c r="G93" s="5">
        <v>0</v>
      </c>
      <c r="H93" s="5">
        <v>0</v>
      </c>
      <c r="I93" s="67" t="b">
        <v>0</v>
      </c>
    </row>
    <row r="94" spans="2:9" ht="11.25" customHeight="1" x14ac:dyDescent="0.4">
      <c r="B94" s="16">
        <v>4</v>
      </c>
      <c r="C94" s="80" t="s">
        <v>207</v>
      </c>
      <c r="D94" s="97"/>
      <c r="E94" s="5">
        <v>3</v>
      </c>
      <c r="F94" s="5">
        <v>0</v>
      </c>
      <c r="G94" s="5">
        <v>0</v>
      </c>
      <c r="H94" s="5">
        <v>2</v>
      </c>
      <c r="I94" s="67" t="b">
        <v>0</v>
      </c>
    </row>
    <row r="95" spans="2:9" ht="11.25" customHeight="1" x14ac:dyDescent="0.4">
      <c r="B95" s="16">
        <v>5</v>
      </c>
      <c r="C95" s="80" t="s">
        <v>208</v>
      </c>
      <c r="D95" s="97"/>
      <c r="E95" s="5">
        <v>2</v>
      </c>
      <c r="F95" s="5">
        <v>0</v>
      </c>
      <c r="G95" s="5">
        <v>0</v>
      </c>
      <c r="H95" s="5">
        <v>0</v>
      </c>
      <c r="I95" s="67" t="b">
        <v>0</v>
      </c>
    </row>
    <row r="96" spans="2:9" ht="11.25" customHeight="1" x14ac:dyDescent="0.4">
      <c r="B96" s="16">
        <v>6</v>
      </c>
      <c r="C96" s="80" t="s">
        <v>211</v>
      </c>
      <c r="D96" s="97"/>
      <c r="E96" s="5">
        <v>1</v>
      </c>
      <c r="F96" s="5">
        <v>1</v>
      </c>
      <c r="G96" s="5">
        <v>0</v>
      </c>
      <c r="H96" s="5">
        <v>0</v>
      </c>
      <c r="I96" s="67" t="b">
        <v>0</v>
      </c>
    </row>
    <row r="97" spans="2:19" ht="11.25" customHeight="1" x14ac:dyDescent="0.4">
      <c r="B97" s="16">
        <v>7</v>
      </c>
      <c r="C97" s="80" t="s">
        <v>69</v>
      </c>
      <c r="D97" s="97"/>
      <c r="E97" s="5">
        <v>3</v>
      </c>
      <c r="F97" s="5">
        <v>2</v>
      </c>
      <c r="G97" s="5">
        <v>3</v>
      </c>
      <c r="H97" s="5">
        <v>3</v>
      </c>
      <c r="I97" s="67" t="b">
        <v>0</v>
      </c>
    </row>
    <row r="98" spans="2:19" ht="11.25" customHeight="1" x14ac:dyDescent="0.4">
      <c r="B98" s="16">
        <v>8</v>
      </c>
      <c r="C98" s="80" t="s">
        <v>171</v>
      </c>
      <c r="D98" s="97"/>
      <c r="E98" s="5">
        <v>3</v>
      </c>
      <c r="F98" s="5">
        <v>2</v>
      </c>
      <c r="G98" s="5">
        <v>2</v>
      </c>
      <c r="H98" s="5">
        <v>3</v>
      </c>
      <c r="I98" s="67" t="b">
        <v>0</v>
      </c>
    </row>
    <row r="99" spans="2:19" ht="11.25" customHeight="1" x14ac:dyDescent="0.4">
      <c r="B99" s="16">
        <v>9</v>
      </c>
      <c r="C99" s="80" t="s">
        <v>209</v>
      </c>
      <c r="D99" s="97"/>
      <c r="E99" s="5">
        <v>3</v>
      </c>
      <c r="F99" s="5">
        <v>2</v>
      </c>
      <c r="G99" s="5">
        <v>3</v>
      </c>
      <c r="H99" s="5">
        <v>2</v>
      </c>
      <c r="I99" s="67" t="b">
        <v>0</v>
      </c>
    </row>
    <row r="100" spans="2:19" ht="11.25" customHeight="1" x14ac:dyDescent="0.4">
      <c r="B100" s="127" t="s">
        <v>56</v>
      </c>
      <c r="C100" s="127"/>
      <c r="D100" s="96">
        <f>COUNTIF(I86:I99,TRUE)</f>
        <v>0</v>
      </c>
      <c r="E100" s="7">
        <f>SUMIF($I$86:$I$99, TRUE, E86:E99)</f>
        <v>0</v>
      </c>
      <c r="F100" s="7">
        <f>SUMIF($I$86:$I$99, TRUE, F86:F99)</f>
        <v>0</v>
      </c>
      <c r="G100" s="7">
        <f>SUMIF($I$86:$I$99, TRUE, G86:G99)</f>
        <v>0</v>
      </c>
      <c r="H100" s="7">
        <f>SUMIF($I$86:$I$99, TRUE, H86:H99)</f>
        <v>0</v>
      </c>
    </row>
    <row r="101" spans="2:19" ht="6" customHeight="1" x14ac:dyDescent="0.4">
      <c r="D101" s="95"/>
    </row>
    <row r="102" spans="2:19" ht="15" customHeight="1" x14ac:dyDescent="0.4">
      <c r="B102" s="11" t="s">
        <v>82</v>
      </c>
      <c r="C102" s="6" t="s">
        <v>172</v>
      </c>
      <c r="D102" s="96" t="s">
        <v>74</v>
      </c>
      <c r="E102" s="7" t="s">
        <v>31</v>
      </c>
      <c r="F102" s="7" t="s">
        <v>32</v>
      </c>
      <c r="G102" s="4" t="s">
        <v>267</v>
      </c>
      <c r="H102" s="7" t="s">
        <v>33</v>
      </c>
    </row>
    <row r="103" spans="2:19" ht="11.25" customHeight="1" x14ac:dyDescent="0.4">
      <c r="B103" s="16">
        <v>1</v>
      </c>
      <c r="C103" s="8" t="s">
        <v>173</v>
      </c>
      <c r="D103" s="97"/>
      <c r="E103" s="9">
        <v>8</v>
      </c>
      <c r="F103" s="9">
        <v>6</v>
      </c>
      <c r="G103" s="9">
        <v>3</v>
      </c>
      <c r="H103" s="9">
        <v>7</v>
      </c>
      <c r="I103" s="67" t="b">
        <v>0</v>
      </c>
    </row>
    <row r="104" spans="2:19" ht="11.25" customHeight="1" x14ac:dyDescent="0.4">
      <c r="B104" s="16">
        <v>2</v>
      </c>
      <c r="C104" s="10" t="s">
        <v>71</v>
      </c>
      <c r="D104" s="97"/>
      <c r="E104" s="5">
        <v>9</v>
      </c>
      <c r="F104" s="5">
        <v>8</v>
      </c>
      <c r="G104" s="5">
        <v>5</v>
      </c>
      <c r="H104" s="5">
        <v>7</v>
      </c>
      <c r="I104" s="67" t="b">
        <v>0</v>
      </c>
    </row>
    <row r="105" spans="2:19" ht="11.25" customHeight="1" x14ac:dyDescent="0.4">
      <c r="B105" s="16">
        <v>3</v>
      </c>
      <c r="C105" s="10" t="s">
        <v>174</v>
      </c>
      <c r="D105" s="97"/>
      <c r="E105" s="5">
        <v>8</v>
      </c>
      <c r="F105" s="5">
        <v>7</v>
      </c>
      <c r="G105" s="5">
        <v>7</v>
      </c>
      <c r="H105" s="5">
        <v>7</v>
      </c>
      <c r="I105" s="67" t="b">
        <v>0</v>
      </c>
    </row>
    <row r="106" spans="2:19" ht="11.25" customHeight="1" x14ac:dyDescent="0.4">
      <c r="B106" s="127" t="s">
        <v>56</v>
      </c>
      <c r="C106" s="127"/>
      <c r="D106" s="96">
        <f>COUNTIF(I103:I105,TRUE)</f>
        <v>0</v>
      </c>
      <c r="E106" s="7">
        <f>SUMIF($I$103:$I$105, TRUE, E103:E105)</f>
        <v>0</v>
      </c>
      <c r="F106" s="7">
        <f>SUMIF($I$103:$I$105, TRUE, F103:F105)</f>
        <v>0</v>
      </c>
      <c r="G106" s="7">
        <f>SUMIF($I$103:$I$105, TRUE, G103:G105)</f>
        <v>0</v>
      </c>
      <c r="H106" s="7">
        <f>SUMIF($I$103:$I$105, TRUE, H103:H105)</f>
        <v>0</v>
      </c>
    </row>
    <row r="107" spans="2:19" ht="6" customHeight="1" x14ac:dyDescent="0.4">
      <c r="D107" s="95"/>
    </row>
    <row r="108" spans="2:19" ht="15" customHeight="1" x14ac:dyDescent="0.4">
      <c r="B108" s="11" t="s">
        <v>83</v>
      </c>
      <c r="C108" s="6" t="s">
        <v>70</v>
      </c>
      <c r="D108" s="96" t="s">
        <v>74</v>
      </c>
      <c r="E108" s="7" t="s">
        <v>31</v>
      </c>
      <c r="F108" s="7" t="s">
        <v>32</v>
      </c>
      <c r="G108" s="4" t="s">
        <v>267</v>
      </c>
      <c r="H108" s="7" t="s">
        <v>33</v>
      </c>
    </row>
    <row r="109" spans="2:19" ht="11.25" customHeight="1" x14ac:dyDescent="0.4">
      <c r="B109" s="16">
        <v>1</v>
      </c>
      <c r="C109" s="8" t="s">
        <v>254</v>
      </c>
      <c r="D109" s="97"/>
      <c r="E109" s="9">
        <v>9</v>
      </c>
      <c r="F109" s="9">
        <v>9</v>
      </c>
      <c r="G109" s="9">
        <v>6</v>
      </c>
      <c r="H109" s="9">
        <v>9</v>
      </c>
      <c r="I109" s="67" t="b">
        <v>0</v>
      </c>
    </row>
    <row r="110" spans="2:19" ht="11.25" customHeight="1" x14ac:dyDescent="0.4">
      <c r="B110" s="16">
        <v>2</v>
      </c>
      <c r="C110" s="10" t="s">
        <v>72</v>
      </c>
      <c r="D110" s="97"/>
      <c r="E110" s="5">
        <v>9</v>
      </c>
      <c r="F110" s="5">
        <v>6</v>
      </c>
      <c r="G110" s="5">
        <v>8</v>
      </c>
      <c r="H110" s="5">
        <v>8</v>
      </c>
      <c r="I110" s="67" t="b">
        <v>0</v>
      </c>
    </row>
    <row r="111" spans="2:19" ht="11.25" customHeight="1" x14ac:dyDescent="0.4">
      <c r="B111" s="16">
        <v>3</v>
      </c>
      <c r="C111" s="10" t="s">
        <v>73</v>
      </c>
      <c r="D111" s="97"/>
      <c r="E111" s="5" t="s">
        <v>2</v>
      </c>
      <c r="F111" s="5" t="s">
        <v>2</v>
      </c>
      <c r="G111" s="5">
        <v>10</v>
      </c>
      <c r="H111" s="5">
        <v>6</v>
      </c>
      <c r="I111" s="67" t="b">
        <v>0</v>
      </c>
    </row>
    <row r="112" spans="2:19" s="3" customFormat="1" ht="11.25" customHeight="1" x14ac:dyDescent="0.4">
      <c r="B112" s="127" t="s">
        <v>56</v>
      </c>
      <c r="C112" s="127"/>
      <c r="D112" s="96">
        <f>COUNTIF(I109:I111,TRUE)</f>
        <v>0</v>
      </c>
      <c r="E112" s="7">
        <f>SUMIF($I$109:$I$111, TRUE, E109:E111)</f>
        <v>0</v>
      </c>
      <c r="F112" s="7">
        <f>SUMIF($I$109:$I$111, TRUE, F109:F111)</f>
        <v>0</v>
      </c>
      <c r="G112" s="7">
        <f>SUMIF($I$109:$I$111, TRUE, G109:G111)</f>
        <v>0</v>
      </c>
      <c r="H112" s="7">
        <f>SUMIF($I$109:$I$111, TRUE, H109:H111)</f>
        <v>0</v>
      </c>
      <c r="I112" s="67"/>
      <c r="J112" s="1"/>
      <c r="K112" s="1"/>
      <c r="L112" s="1"/>
      <c r="M112" s="1"/>
      <c r="N112" s="1"/>
      <c r="O112" s="1"/>
      <c r="P112" s="1"/>
      <c r="Q112" s="1"/>
      <c r="R112" s="1"/>
      <c r="S112" s="1"/>
    </row>
    <row r="113" spans="2:19" s="3" customFormat="1" ht="6" customHeight="1" x14ac:dyDescent="0.4">
      <c r="B113" s="15"/>
      <c r="C113" s="1"/>
      <c r="D113" s="2"/>
      <c r="E113" s="2"/>
      <c r="F113" s="2"/>
      <c r="G113" s="2"/>
      <c r="H113" s="2"/>
      <c r="I113" s="67"/>
      <c r="J113" s="1"/>
      <c r="K113" s="1"/>
      <c r="L113" s="1"/>
      <c r="M113" s="1"/>
      <c r="N113" s="1"/>
      <c r="O113" s="1"/>
      <c r="P113" s="1"/>
      <c r="Q113" s="1"/>
      <c r="R113" s="1"/>
      <c r="S113" s="1"/>
    </row>
    <row r="114" spans="2:19" s="3" customFormat="1" ht="11.25" customHeight="1" x14ac:dyDescent="0.4">
      <c r="B114" s="131" t="s">
        <v>175</v>
      </c>
      <c r="C114" s="131"/>
      <c r="D114" s="13">
        <f>SUM(D26,D45,D61,D76,D83,D112)</f>
        <v>0</v>
      </c>
      <c r="E114" s="7">
        <f>SUM(E26,E45,E61,E76,E83,E100,E106,E112)</f>
        <v>0</v>
      </c>
      <c r="F114" s="7">
        <f>SUM(F26,F45,F61,F76,F83,F100,F106,F112)</f>
        <v>0</v>
      </c>
      <c r="G114" s="7">
        <f>SUM(G26,G45,G61,G76,G83,G100,G106,G112)</f>
        <v>0</v>
      </c>
      <c r="H114" s="7">
        <f>SUM(H26,H45,H61,H76,H83,H100,H106,H112)</f>
        <v>0</v>
      </c>
      <c r="I114" s="67"/>
      <c r="J114" s="1"/>
      <c r="K114" s="1"/>
      <c r="L114" s="1"/>
      <c r="M114" s="1"/>
      <c r="N114" s="1"/>
      <c r="O114" s="1"/>
      <c r="P114" s="1"/>
      <c r="Q114" s="1"/>
      <c r="R114" s="1"/>
      <c r="S114" s="1"/>
    </row>
    <row r="115" spans="2:19" s="3" customFormat="1" ht="11.25" customHeight="1" x14ac:dyDescent="0.4">
      <c r="B115" s="126" t="s">
        <v>85</v>
      </c>
      <c r="C115" s="126"/>
      <c r="D115" s="70"/>
      <c r="E115" s="70">
        <f>E6</f>
        <v>50</v>
      </c>
      <c r="F115" s="70">
        <f>F6</f>
        <v>40</v>
      </c>
      <c r="G115" s="70">
        <f>G6</f>
        <v>35</v>
      </c>
      <c r="H115" s="70">
        <f>H6</f>
        <v>45</v>
      </c>
      <c r="I115" s="67"/>
      <c r="J115" s="1"/>
      <c r="K115" s="1"/>
      <c r="L115" s="1"/>
      <c r="M115" s="1"/>
      <c r="N115" s="1"/>
      <c r="O115" s="1"/>
      <c r="P115" s="1"/>
      <c r="Q115" s="1"/>
      <c r="R115" s="1"/>
      <c r="S115" s="1"/>
    </row>
    <row r="118" spans="2:19" s="3" customFormat="1" x14ac:dyDescent="0.4">
      <c r="B118" s="15"/>
      <c r="C118" s="1"/>
      <c r="D118" s="2"/>
      <c r="E118" s="2"/>
      <c r="F118" s="2"/>
      <c r="G118" s="2" t="s">
        <v>0</v>
      </c>
      <c r="H118" s="2"/>
      <c r="I118" s="67"/>
      <c r="J118" s="1"/>
      <c r="K118" s="1"/>
      <c r="L118" s="1"/>
      <c r="M118" s="1"/>
      <c r="N118" s="1"/>
      <c r="O118" s="1"/>
      <c r="P118" s="1"/>
      <c r="Q118" s="1"/>
      <c r="R118" s="1"/>
      <c r="S118" s="1"/>
    </row>
    <row r="127" spans="2:19" x14ac:dyDescent="0.4">
      <c r="C127" s="79" t="s">
        <v>212</v>
      </c>
    </row>
    <row r="128" spans="2:19" x14ac:dyDescent="0.4">
      <c r="C128" s="79"/>
    </row>
  </sheetData>
  <mergeCells count="15">
    <mergeCell ref="B115:C115"/>
    <mergeCell ref="B26:C26"/>
    <mergeCell ref="B3:H3"/>
    <mergeCell ref="B5:D5"/>
    <mergeCell ref="B6:D6"/>
    <mergeCell ref="B8:H8"/>
    <mergeCell ref="B106:C106"/>
    <mergeCell ref="B112:C112"/>
    <mergeCell ref="B114:C114"/>
    <mergeCell ref="B45:C45"/>
    <mergeCell ref="B61:C61"/>
    <mergeCell ref="B76:C76"/>
    <mergeCell ref="B83:C83"/>
    <mergeCell ref="C90:H90"/>
    <mergeCell ref="B100:C100"/>
  </mergeCells>
  <phoneticPr fontId="1"/>
  <conditionalFormatting sqref="D11:D25">
    <cfRule type="expression" dxfId="36" priority="5">
      <formula>I11=TRUE</formula>
    </cfRule>
  </conditionalFormatting>
  <conditionalFormatting sqref="D29:D44">
    <cfRule type="expression" dxfId="35" priority="8">
      <formula>I29=TRUE</formula>
    </cfRule>
  </conditionalFormatting>
  <conditionalFormatting sqref="D48:D60">
    <cfRule type="expression" dxfId="34" priority="10">
      <formula>I48=TRUE</formula>
    </cfRule>
  </conditionalFormatting>
  <conditionalFormatting sqref="D64:D75 D86:D89 D91:D99">
    <cfRule type="expression" dxfId="33" priority="15">
      <formula>I64=TRUE</formula>
    </cfRule>
  </conditionalFormatting>
  <conditionalFormatting sqref="D79:D82">
    <cfRule type="expression" dxfId="32" priority="9">
      <formula>I79=TRUE</formula>
    </cfRule>
  </conditionalFormatting>
  <conditionalFormatting sqref="D103:D105">
    <cfRule type="expression" dxfId="31" priority="7">
      <formula>I103=TRUE</formula>
    </cfRule>
  </conditionalFormatting>
  <conditionalFormatting sqref="D109:D111">
    <cfRule type="expression" dxfId="30" priority="6">
      <formula>I109=TRUE</formula>
    </cfRule>
  </conditionalFormatting>
  <conditionalFormatting sqref="E114:H114">
    <cfRule type="expression" dxfId="29" priority="1">
      <formula>(E114&gt;=E115)</formula>
    </cfRule>
  </conditionalFormatting>
  <printOptions horizontalCentered="1"/>
  <pageMargins left="0.39370078740157483" right="0.39370078740157483" top="0.59055118110236227" bottom="0.59055118110236227" header="0.39370078740157483" footer="0.39370078740157483"/>
  <pageSetup paperSize="9" orientation="portrait" horizontalDpi="1200" verticalDpi="1200" r:id="rId1"/>
  <headerFooter scaleWithDoc="0" alignWithMargins="0">
    <oddHeader>&amp;R&amp;"Cambria,標準"&amp;8File: &amp;F</oddHeader>
    <oddFooter>&amp;C&amp;"Cambria,標準"&amp;8Sheet: &amp;A&amp;R&amp;"Cambria,標準"&amp;8&amp;P/&amp;N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3020" r:id="rId4" name="Check Box 12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63</xdr:row>
                    <xdr:rowOff>142875</xdr:rowOff>
                  </from>
                  <to>
                    <xdr:col>4</xdr:col>
                    <xdr:colOff>76200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1" r:id="rId5" name="Check Box 13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73</xdr:row>
                    <xdr:rowOff>142875</xdr:rowOff>
                  </from>
                  <to>
                    <xdr:col>4</xdr:col>
                    <xdr:colOff>76200</xdr:colOff>
                    <xdr:row>75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2" r:id="rId6" name="Check Box 14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64</xdr:row>
                    <xdr:rowOff>142875</xdr:rowOff>
                  </from>
                  <to>
                    <xdr:col>4</xdr:col>
                    <xdr:colOff>76200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3" r:id="rId7" name="Check Box 15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65</xdr:row>
                    <xdr:rowOff>142875</xdr:rowOff>
                  </from>
                  <to>
                    <xdr:col>4</xdr:col>
                    <xdr:colOff>76200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4" r:id="rId8" name="Check Box 16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66</xdr:row>
                    <xdr:rowOff>142875</xdr:rowOff>
                  </from>
                  <to>
                    <xdr:col>4</xdr:col>
                    <xdr:colOff>76200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5" r:id="rId9" name="Check Box 17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67</xdr:row>
                    <xdr:rowOff>142875</xdr:rowOff>
                  </from>
                  <to>
                    <xdr:col>4</xdr:col>
                    <xdr:colOff>76200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6" r:id="rId10" name="Check Box 18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68</xdr:row>
                    <xdr:rowOff>142875</xdr:rowOff>
                  </from>
                  <to>
                    <xdr:col>4</xdr:col>
                    <xdr:colOff>76200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7" r:id="rId11" name="Check Box 19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69</xdr:row>
                    <xdr:rowOff>142875</xdr:rowOff>
                  </from>
                  <to>
                    <xdr:col>4</xdr:col>
                    <xdr:colOff>76200</xdr:colOff>
                    <xdr:row>71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8" r:id="rId12" name="Check Box 20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70</xdr:row>
                    <xdr:rowOff>142875</xdr:rowOff>
                  </from>
                  <to>
                    <xdr:col>4</xdr:col>
                    <xdr:colOff>76200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29" r:id="rId13" name="Check Box 21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71</xdr:row>
                    <xdr:rowOff>142875</xdr:rowOff>
                  </from>
                  <to>
                    <xdr:col>4</xdr:col>
                    <xdr:colOff>76200</xdr:colOff>
                    <xdr:row>73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0" r:id="rId14" name="Check Box 22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72</xdr:row>
                    <xdr:rowOff>142875</xdr:rowOff>
                  </from>
                  <to>
                    <xdr:col>4</xdr:col>
                    <xdr:colOff>76200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1" r:id="rId15" name="Check Box 23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63</xdr:row>
                    <xdr:rowOff>0</xdr:rowOff>
                  </from>
                  <to>
                    <xdr:col>4</xdr:col>
                    <xdr:colOff>76200</xdr:colOff>
                    <xdr:row>64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2" r:id="rId16" name="Check Box 24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78</xdr:row>
                    <xdr:rowOff>0</xdr:rowOff>
                  </from>
                  <to>
                    <xdr:col>4</xdr:col>
                    <xdr:colOff>57150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3" r:id="rId17" name="Check Box 25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79</xdr:row>
                    <xdr:rowOff>0</xdr:rowOff>
                  </from>
                  <to>
                    <xdr:col>4</xdr:col>
                    <xdr:colOff>57150</xdr:colOff>
                    <xdr:row>80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4" r:id="rId18" name="Check Box 26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80</xdr:row>
                    <xdr:rowOff>0</xdr:rowOff>
                  </from>
                  <to>
                    <xdr:col>4</xdr:col>
                    <xdr:colOff>57150</xdr:colOff>
                    <xdr:row>81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5" r:id="rId19" name="Check Box 27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81</xdr:row>
                    <xdr:rowOff>0</xdr:rowOff>
                  </from>
                  <to>
                    <xdr:col>4</xdr:col>
                    <xdr:colOff>57150</xdr:colOff>
                    <xdr:row>82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6" r:id="rId20" name="Check Box 28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85</xdr:row>
                    <xdr:rowOff>0</xdr:rowOff>
                  </from>
                  <to>
                    <xdr:col>4</xdr:col>
                    <xdr:colOff>57150</xdr:colOff>
                    <xdr:row>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7" r:id="rId21" name="Check Box 29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86</xdr:row>
                    <xdr:rowOff>0</xdr:rowOff>
                  </from>
                  <to>
                    <xdr:col>4</xdr:col>
                    <xdr:colOff>57150</xdr:colOff>
                    <xdr:row>87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8" r:id="rId22" name="Check Box 30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87</xdr:row>
                    <xdr:rowOff>0</xdr:rowOff>
                  </from>
                  <to>
                    <xdr:col>4</xdr:col>
                    <xdr:colOff>57150</xdr:colOff>
                    <xdr:row>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9" r:id="rId23" name="Check Box 31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88</xdr:row>
                    <xdr:rowOff>0</xdr:rowOff>
                  </from>
                  <to>
                    <xdr:col>4</xdr:col>
                    <xdr:colOff>57150</xdr:colOff>
                    <xdr:row>89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0" r:id="rId24" name="Check Box 32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89</xdr:row>
                    <xdr:rowOff>142875</xdr:rowOff>
                  </from>
                  <to>
                    <xdr:col>4</xdr:col>
                    <xdr:colOff>66675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1" r:id="rId25" name="Check Box 33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90</xdr:row>
                    <xdr:rowOff>142875</xdr:rowOff>
                  </from>
                  <to>
                    <xdr:col>4</xdr:col>
                    <xdr:colOff>66675</xdr:colOff>
                    <xdr:row>92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2" r:id="rId26" name="Check Box 34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91</xdr:row>
                    <xdr:rowOff>142875</xdr:rowOff>
                  </from>
                  <to>
                    <xdr:col>4</xdr:col>
                    <xdr:colOff>66675</xdr:colOff>
                    <xdr:row>93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3" r:id="rId27" name="Check Box 35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92</xdr:row>
                    <xdr:rowOff>142875</xdr:rowOff>
                  </from>
                  <to>
                    <xdr:col>4</xdr:col>
                    <xdr:colOff>66675</xdr:colOff>
                    <xdr:row>94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4" r:id="rId28" name="Check Box 36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93</xdr:row>
                    <xdr:rowOff>142875</xdr:rowOff>
                  </from>
                  <to>
                    <xdr:col>4</xdr:col>
                    <xdr:colOff>66675</xdr:colOff>
                    <xdr:row>95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5" r:id="rId29" name="Check Box 37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94</xdr:row>
                    <xdr:rowOff>142875</xdr:rowOff>
                  </from>
                  <to>
                    <xdr:col>4</xdr:col>
                    <xdr:colOff>66675</xdr:colOff>
                    <xdr:row>96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6" r:id="rId30" name="Check Box 38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95</xdr:row>
                    <xdr:rowOff>142875</xdr:rowOff>
                  </from>
                  <to>
                    <xdr:col>4</xdr:col>
                    <xdr:colOff>66675</xdr:colOff>
                    <xdr:row>97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7" r:id="rId31" name="Check Box 39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96</xdr:row>
                    <xdr:rowOff>142875</xdr:rowOff>
                  </from>
                  <to>
                    <xdr:col>4</xdr:col>
                    <xdr:colOff>66675</xdr:colOff>
                    <xdr:row>98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8" r:id="rId32" name="Check Box 40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98</xdr:row>
                    <xdr:rowOff>0</xdr:rowOff>
                  </from>
                  <to>
                    <xdr:col>4</xdr:col>
                    <xdr:colOff>66675</xdr:colOff>
                    <xdr:row>99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7" r:id="rId33" name="Check Box 69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102</xdr:row>
                    <xdr:rowOff>0</xdr:rowOff>
                  </from>
                  <to>
                    <xdr:col>4</xdr:col>
                    <xdr:colOff>57150</xdr:colOff>
                    <xdr:row>103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8" r:id="rId34" name="Check Box 70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103</xdr:row>
                    <xdr:rowOff>0</xdr:rowOff>
                  </from>
                  <to>
                    <xdr:col>4</xdr:col>
                    <xdr:colOff>57150</xdr:colOff>
                    <xdr:row>104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9" r:id="rId35" name="Check Box 71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104</xdr:row>
                    <xdr:rowOff>0</xdr:rowOff>
                  </from>
                  <to>
                    <xdr:col>4</xdr:col>
                    <xdr:colOff>57150</xdr:colOff>
                    <xdr:row>105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0" r:id="rId36" name="Check Box 72">
              <controlPr locked="0" defaultSize="0" autoFill="0" autoLine="0" autoPict="0">
                <anchor moveWithCells="1">
                  <from>
                    <xdr:col>3</xdr:col>
                    <xdr:colOff>114300</xdr:colOff>
                    <xdr:row>108</xdr:row>
                    <xdr:rowOff>0</xdr:rowOff>
                  </from>
                  <to>
                    <xdr:col>4</xdr:col>
                    <xdr:colOff>85725</xdr:colOff>
                    <xdr:row>109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1" r:id="rId37" name="Check Box 73">
              <controlPr locked="0" defaultSize="0" autoFill="0" autoLine="0" autoPict="0">
                <anchor moveWithCells="1">
                  <from>
                    <xdr:col>3</xdr:col>
                    <xdr:colOff>114300</xdr:colOff>
                    <xdr:row>108</xdr:row>
                    <xdr:rowOff>142875</xdr:rowOff>
                  </from>
                  <to>
                    <xdr:col>4</xdr:col>
                    <xdr:colOff>85725</xdr:colOff>
                    <xdr:row>110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2" r:id="rId38" name="Check Box 74">
              <controlPr locked="0" defaultSize="0" autoFill="0" autoLine="0" autoPict="0">
                <anchor moveWithCells="1">
                  <from>
                    <xdr:col>3</xdr:col>
                    <xdr:colOff>114300</xdr:colOff>
                    <xdr:row>109</xdr:row>
                    <xdr:rowOff>142875</xdr:rowOff>
                  </from>
                  <to>
                    <xdr:col>4</xdr:col>
                    <xdr:colOff>85725</xdr:colOff>
                    <xdr:row>111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09" r:id="rId39" name="Check Box 1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11</xdr:row>
                    <xdr:rowOff>133350</xdr:rowOff>
                  </from>
                  <to>
                    <xdr:col>4</xdr:col>
                    <xdr:colOff>85725</xdr:colOff>
                    <xdr:row>12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0" r:id="rId40" name="Check Box 2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47</xdr:row>
                    <xdr:rowOff>0</xdr:rowOff>
                  </from>
                  <to>
                    <xdr:col>4</xdr:col>
                    <xdr:colOff>66675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1" r:id="rId41" name="Check Box 3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48</xdr:row>
                    <xdr:rowOff>0</xdr:rowOff>
                  </from>
                  <to>
                    <xdr:col>4</xdr:col>
                    <xdr:colOff>66675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2" r:id="rId42" name="Check Box 4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50</xdr:row>
                    <xdr:rowOff>0</xdr:rowOff>
                  </from>
                  <to>
                    <xdr:col>4</xdr:col>
                    <xdr:colOff>66675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3" r:id="rId43" name="Check Box 5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51</xdr:row>
                    <xdr:rowOff>0</xdr:rowOff>
                  </from>
                  <to>
                    <xdr:col>4</xdr:col>
                    <xdr:colOff>66675</xdr:colOff>
                    <xdr:row>52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4" r:id="rId44" name="Check Box 6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52</xdr:row>
                    <xdr:rowOff>0</xdr:rowOff>
                  </from>
                  <to>
                    <xdr:col>4</xdr:col>
                    <xdr:colOff>66675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5" r:id="rId45" name="Check Box 7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53</xdr:row>
                    <xdr:rowOff>0</xdr:rowOff>
                  </from>
                  <to>
                    <xdr:col>4</xdr:col>
                    <xdr:colOff>66675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6" r:id="rId46" name="Check Box 8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54</xdr:row>
                    <xdr:rowOff>0</xdr:rowOff>
                  </from>
                  <to>
                    <xdr:col>4</xdr:col>
                    <xdr:colOff>66675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7" r:id="rId47" name="Check Box 9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56</xdr:row>
                    <xdr:rowOff>0</xdr:rowOff>
                  </from>
                  <to>
                    <xdr:col>4</xdr:col>
                    <xdr:colOff>66675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8" r:id="rId48" name="Check Box 10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57</xdr:row>
                    <xdr:rowOff>0</xdr:rowOff>
                  </from>
                  <to>
                    <xdr:col>4</xdr:col>
                    <xdr:colOff>66675</xdr:colOff>
                    <xdr:row>58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19" r:id="rId49" name="Check Box 11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58</xdr:row>
                    <xdr:rowOff>0</xdr:rowOff>
                  </from>
                  <to>
                    <xdr:col>4</xdr:col>
                    <xdr:colOff>66675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49" r:id="rId50" name="Check Box 41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12</xdr:row>
                    <xdr:rowOff>133350</xdr:rowOff>
                  </from>
                  <to>
                    <xdr:col>4</xdr:col>
                    <xdr:colOff>85725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0" r:id="rId51" name="Check Box 42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13</xdr:row>
                    <xdr:rowOff>133350</xdr:rowOff>
                  </from>
                  <to>
                    <xdr:col>4</xdr:col>
                    <xdr:colOff>85725</xdr:colOff>
                    <xdr:row>14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1" r:id="rId52" name="Check Box 43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14</xdr:row>
                    <xdr:rowOff>133350</xdr:rowOff>
                  </from>
                  <to>
                    <xdr:col>4</xdr:col>
                    <xdr:colOff>85725</xdr:colOff>
                    <xdr:row>15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2" r:id="rId53" name="Check Box 44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15</xdr:row>
                    <xdr:rowOff>133350</xdr:rowOff>
                  </from>
                  <to>
                    <xdr:col>4</xdr:col>
                    <xdr:colOff>85725</xdr:colOff>
                    <xdr:row>16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3" r:id="rId54" name="Check Box 45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16</xdr:row>
                    <xdr:rowOff>133350</xdr:rowOff>
                  </from>
                  <to>
                    <xdr:col>4</xdr:col>
                    <xdr:colOff>85725</xdr:colOff>
                    <xdr:row>17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4" r:id="rId55" name="Check Box 46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17</xdr:row>
                    <xdr:rowOff>133350</xdr:rowOff>
                  </from>
                  <to>
                    <xdr:col>4</xdr:col>
                    <xdr:colOff>85725</xdr:colOff>
                    <xdr:row>18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5" r:id="rId56" name="Check Box 47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18</xdr:row>
                    <xdr:rowOff>133350</xdr:rowOff>
                  </from>
                  <to>
                    <xdr:col>4</xdr:col>
                    <xdr:colOff>85725</xdr:colOff>
                    <xdr:row>19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6" r:id="rId57" name="Check Box 48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19</xdr:row>
                    <xdr:rowOff>133350</xdr:rowOff>
                  </from>
                  <to>
                    <xdr:col>4</xdr:col>
                    <xdr:colOff>85725</xdr:colOff>
                    <xdr:row>20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7" r:id="rId58" name="Check Box 49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20</xdr:row>
                    <xdr:rowOff>133350</xdr:rowOff>
                  </from>
                  <to>
                    <xdr:col>4</xdr:col>
                    <xdr:colOff>85725</xdr:colOff>
                    <xdr:row>21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8" r:id="rId59" name="Check Box 50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21</xdr:row>
                    <xdr:rowOff>133350</xdr:rowOff>
                  </from>
                  <to>
                    <xdr:col>4</xdr:col>
                    <xdr:colOff>85725</xdr:colOff>
                    <xdr:row>22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59" r:id="rId60" name="Check Box 51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22</xdr:row>
                    <xdr:rowOff>133350</xdr:rowOff>
                  </from>
                  <to>
                    <xdr:col>4</xdr:col>
                    <xdr:colOff>85725</xdr:colOff>
                    <xdr:row>23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0" r:id="rId61" name="Check Box 52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23</xdr:row>
                    <xdr:rowOff>133350</xdr:rowOff>
                  </from>
                  <to>
                    <xdr:col>4</xdr:col>
                    <xdr:colOff>85725</xdr:colOff>
                    <xdr:row>24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1" r:id="rId62" name="Check Box 53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27</xdr:row>
                    <xdr:rowOff>180975</xdr:rowOff>
                  </from>
                  <to>
                    <xdr:col>4</xdr:col>
                    <xdr:colOff>66675</xdr:colOff>
                    <xdr:row>28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2" r:id="rId63" name="Check Box 54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28</xdr:row>
                    <xdr:rowOff>133350</xdr:rowOff>
                  </from>
                  <to>
                    <xdr:col>4</xdr:col>
                    <xdr:colOff>66675</xdr:colOff>
                    <xdr:row>29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3" r:id="rId64" name="Check Box 55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29</xdr:row>
                    <xdr:rowOff>133350</xdr:rowOff>
                  </from>
                  <to>
                    <xdr:col>4</xdr:col>
                    <xdr:colOff>66675</xdr:colOff>
                    <xdr:row>30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4" r:id="rId65" name="Check Box 56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30</xdr:row>
                    <xdr:rowOff>133350</xdr:rowOff>
                  </from>
                  <to>
                    <xdr:col>4</xdr:col>
                    <xdr:colOff>66675</xdr:colOff>
                    <xdr:row>31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5" r:id="rId66" name="Check Box 57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31</xdr:row>
                    <xdr:rowOff>133350</xdr:rowOff>
                  </from>
                  <to>
                    <xdr:col>4</xdr:col>
                    <xdr:colOff>66675</xdr:colOff>
                    <xdr:row>32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6" r:id="rId67" name="Check Box 58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32</xdr:row>
                    <xdr:rowOff>133350</xdr:rowOff>
                  </from>
                  <to>
                    <xdr:col>4</xdr:col>
                    <xdr:colOff>66675</xdr:colOff>
                    <xdr:row>33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7" r:id="rId68" name="Check Box 59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33</xdr:row>
                    <xdr:rowOff>133350</xdr:rowOff>
                  </from>
                  <to>
                    <xdr:col>4</xdr:col>
                    <xdr:colOff>66675</xdr:colOff>
                    <xdr:row>34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8" r:id="rId69" name="Check Box 60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34</xdr:row>
                    <xdr:rowOff>133350</xdr:rowOff>
                  </from>
                  <to>
                    <xdr:col>4</xdr:col>
                    <xdr:colOff>66675</xdr:colOff>
                    <xdr:row>35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69" r:id="rId70" name="Check Box 61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35</xdr:row>
                    <xdr:rowOff>133350</xdr:rowOff>
                  </from>
                  <to>
                    <xdr:col>4</xdr:col>
                    <xdr:colOff>66675</xdr:colOff>
                    <xdr:row>36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0" r:id="rId71" name="Check Box 62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36</xdr:row>
                    <xdr:rowOff>133350</xdr:rowOff>
                  </from>
                  <to>
                    <xdr:col>4</xdr:col>
                    <xdr:colOff>66675</xdr:colOff>
                    <xdr:row>37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1" r:id="rId72" name="Check Box 63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37</xdr:row>
                    <xdr:rowOff>133350</xdr:rowOff>
                  </from>
                  <to>
                    <xdr:col>4</xdr:col>
                    <xdr:colOff>66675</xdr:colOff>
                    <xdr:row>38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2" r:id="rId73" name="Check Box 64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38</xdr:row>
                    <xdr:rowOff>133350</xdr:rowOff>
                  </from>
                  <to>
                    <xdr:col>4</xdr:col>
                    <xdr:colOff>66675</xdr:colOff>
                    <xdr:row>39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3" r:id="rId74" name="Check Box 65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39</xdr:row>
                    <xdr:rowOff>133350</xdr:rowOff>
                  </from>
                  <to>
                    <xdr:col>4</xdr:col>
                    <xdr:colOff>66675</xdr:colOff>
                    <xdr:row>40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4" r:id="rId75" name="Check Box 66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40</xdr:row>
                    <xdr:rowOff>133350</xdr:rowOff>
                  </from>
                  <to>
                    <xdr:col>4</xdr:col>
                    <xdr:colOff>66675</xdr:colOff>
                    <xdr:row>41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5" r:id="rId76" name="Check Box 67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41</xdr:row>
                    <xdr:rowOff>133350</xdr:rowOff>
                  </from>
                  <to>
                    <xdr:col>4</xdr:col>
                    <xdr:colOff>66675</xdr:colOff>
                    <xdr:row>42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76" r:id="rId77" name="Check Box 68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59</xdr:row>
                    <xdr:rowOff>0</xdr:rowOff>
                  </from>
                  <to>
                    <xdr:col>4</xdr:col>
                    <xdr:colOff>66675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3" r:id="rId78" name="Check Box 75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10</xdr:row>
                    <xdr:rowOff>133350</xdr:rowOff>
                  </from>
                  <to>
                    <xdr:col>4</xdr:col>
                    <xdr:colOff>85725</xdr:colOff>
                    <xdr:row>11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4" r:id="rId79" name="Check Box 76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9</xdr:row>
                    <xdr:rowOff>180975</xdr:rowOff>
                  </from>
                  <to>
                    <xdr:col>4</xdr:col>
                    <xdr:colOff>85725</xdr:colOff>
                    <xdr:row>10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5" r:id="rId80" name="Check Box 77">
              <controlPr locked="0" defaultSize="0" autoFill="0" autoLine="0" autoPict="0">
                <anchor moveWithCells="1">
                  <from>
                    <xdr:col>3</xdr:col>
                    <xdr:colOff>104775</xdr:colOff>
                    <xdr:row>42</xdr:row>
                    <xdr:rowOff>133350</xdr:rowOff>
                  </from>
                  <to>
                    <xdr:col>4</xdr:col>
                    <xdr:colOff>66675</xdr:colOff>
                    <xdr:row>43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6" r:id="rId81" name="Check Box 78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49</xdr:row>
                    <xdr:rowOff>0</xdr:rowOff>
                  </from>
                  <to>
                    <xdr:col>4</xdr:col>
                    <xdr:colOff>66675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7" r:id="rId82" name="Check Box 79">
              <controlPr locked="0" defaultSize="0" autoFill="0" autoLine="0" autoPict="0">
                <anchor moveWithCells="1">
                  <from>
                    <xdr:col>3</xdr:col>
                    <xdr:colOff>95250</xdr:colOff>
                    <xdr:row>55</xdr:row>
                    <xdr:rowOff>0</xdr:rowOff>
                  </from>
                  <to>
                    <xdr:col>4</xdr:col>
                    <xdr:colOff>66675</xdr:colOff>
                    <xdr:row>56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0.59999389629810485"/>
  </sheetPr>
  <dimension ref="B2:AE69"/>
  <sheetViews>
    <sheetView view="pageBreakPreview" zoomScale="115" zoomScaleNormal="115" zoomScaleSheetLayoutView="115" workbookViewId="0">
      <selection activeCell="J26" sqref="J26"/>
    </sheetView>
  </sheetViews>
  <sheetFormatPr defaultRowHeight="14.25" x14ac:dyDescent="0.4"/>
  <cols>
    <col min="1" max="1" width="9" style="1"/>
    <col min="2" max="3" width="8.125" style="1" customWidth="1"/>
    <col min="4" max="4" width="5.5" style="1" customWidth="1"/>
    <col min="5" max="5" width="5.25" style="1" customWidth="1"/>
    <col min="6" max="6" width="5.25" style="32" customWidth="1"/>
    <col min="7" max="7" width="5.5" style="1" customWidth="1"/>
    <col min="8" max="8" width="5.25" style="1" customWidth="1"/>
    <col min="9" max="9" width="5.25" style="32" customWidth="1"/>
    <col min="10" max="10" width="5.5" style="1" customWidth="1"/>
    <col min="11" max="11" width="5.25" style="1" customWidth="1"/>
    <col min="12" max="12" width="5.25" style="32" customWidth="1"/>
    <col min="13" max="13" width="5.5" style="1" customWidth="1"/>
    <col min="14" max="14" width="5.25" style="1" customWidth="1"/>
    <col min="15" max="15" width="5.25" style="32" customWidth="1"/>
    <col min="16" max="16" width="4.125" style="44" customWidth="1"/>
    <col min="17" max="17" width="4.25" style="1" customWidth="1"/>
    <col min="18" max="28" width="5" style="32" customWidth="1"/>
    <col min="29" max="30" width="5" style="1" customWidth="1"/>
    <col min="31" max="16384" width="9" style="1"/>
  </cols>
  <sheetData>
    <row r="2" spans="2:31" ht="142.5" customHeight="1" x14ac:dyDescent="0.4">
      <c r="N2" s="42"/>
      <c r="O2" s="43"/>
    </row>
    <row r="3" spans="2:31" ht="15" customHeight="1" thickBot="1" x14ac:dyDescent="0.45">
      <c r="B3" s="113" t="s">
        <v>179</v>
      </c>
      <c r="C3" s="147"/>
      <c r="D3" s="147"/>
      <c r="E3" s="147"/>
      <c r="F3" s="147"/>
      <c r="G3" s="147"/>
      <c r="H3" s="147"/>
      <c r="I3" s="147"/>
      <c r="J3" s="147"/>
      <c r="K3" s="147"/>
      <c r="L3" s="147"/>
      <c r="M3" s="147"/>
      <c r="N3" s="147"/>
      <c r="O3" s="147"/>
    </row>
    <row r="4" spans="2:31" ht="4.5" customHeight="1" thickTop="1" x14ac:dyDescent="0.4"/>
    <row r="5" spans="2:31" ht="15" customHeight="1" x14ac:dyDescent="0.4">
      <c r="B5" s="140" t="s">
        <v>116</v>
      </c>
      <c r="C5" s="140" t="s">
        <v>180</v>
      </c>
      <c r="D5" s="124" t="s">
        <v>118</v>
      </c>
      <c r="E5" s="124"/>
      <c r="F5" s="124"/>
      <c r="G5" s="124" t="s">
        <v>119</v>
      </c>
      <c r="H5" s="124"/>
      <c r="I5" s="124"/>
      <c r="J5" s="124" t="s">
        <v>155</v>
      </c>
      <c r="K5" s="124"/>
      <c r="L5" s="124"/>
      <c r="M5" s="124" t="s">
        <v>120</v>
      </c>
      <c r="N5" s="124"/>
      <c r="O5" s="124"/>
    </row>
    <row r="6" spans="2:31" ht="26.25" customHeight="1" x14ac:dyDescent="0.4">
      <c r="B6" s="141"/>
      <c r="C6" s="141"/>
      <c r="D6" s="66" t="s">
        <v>117</v>
      </c>
      <c r="E6" s="73" t="s">
        <v>121</v>
      </c>
      <c r="F6" s="74" t="s">
        <v>122</v>
      </c>
      <c r="G6" s="66" t="s">
        <v>117</v>
      </c>
      <c r="H6" s="73" t="s">
        <v>121</v>
      </c>
      <c r="I6" s="74" t="s">
        <v>122</v>
      </c>
      <c r="J6" s="66" t="s">
        <v>117</v>
      </c>
      <c r="K6" s="73" t="s">
        <v>121</v>
      </c>
      <c r="L6" s="74" t="s">
        <v>122</v>
      </c>
      <c r="M6" s="66" t="s">
        <v>117</v>
      </c>
      <c r="N6" s="73" t="s">
        <v>121</v>
      </c>
      <c r="O6" s="74" t="s">
        <v>122</v>
      </c>
    </row>
    <row r="7" spans="2:31" ht="15" customHeight="1" x14ac:dyDescent="0.4">
      <c r="B7" s="134" t="s">
        <v>123</v>
      </c>
      <c r="C7" s="137" t="s">
        <v>263</v>
      </c>
      <c r="D7" s="71" t="s">
        <v>3</v>
      </c>
      <c r="E7" s="99" t="s">
        <v>23</v>
      </c>
      <c r="F7" s="72" t="str" cm="1">
        <f t="array" ref="F7">_xlfn.LET(_xlpm.a,AVERAGE(--RIGHT(E7:E10,1)),_xlpm.c,ROUND(2*_xlpm.a,0),_xlpm.l,MAX(0,_xlpm.c-1),_xlpm.r,MIN(10, _xlpm.c+1),_xlpm.l&amp;" - "&amp;_xlpm.r)</f>
        <v>3 - 5</v>
      </c>
      <c r="G7" s="71" t="s">
        <v>4</v>
      </c>
      <c r="H7" s="99" t="s">
        <v>25</v>
      </c>
      <c r="I7" s="72" t="str" cm="1">
        <f t="array" ref="I7">_xlfn.LET(_xlpm.a,AVERAGE(--RIGHT(H7:H8,1)),_xlpm.c,ROUND(2*_xlpm.a,0),_xlpm.l,MAX(0,_xlpm.c-1),_xlpm.r,MIN(10, _xlpm.c+1),_xlpm.l&amp;" - "&amp;_xlpm.r)</f>
        <v>1 - 3</v>
      </c>
      <c r="J7" s="71" t="s">
        <v>5</v>
      </c>
      <c r="K7" s="99" t="s">
        <v>25</v>
      </c>
      <c r="L7" s="72" t="str" cm="1">
        <f t="array" ref="L7">_xlfn.LET(_xlpm.a,AVERAGE(--RIGHT(K7:K8,1)),_xlpm.c,ROUND(2*_xlpm.a,0),_xlpm.l,MAX(0,_xlpm.c-1),_xlpm.r,MIN(10, _xlpm.c+1),_xlpm.l&amp;" - "&amp;_xlpm.r)</f>
        <v>1 - 3</v>
      </c>
      <c r="M7" s="71" t="s">
        <v>6</v>
      </c>
      <c r="N7" s="99" t="s">
        <v>25</v>
      </c>
      <c r="O7" s="72" t="str" cm="1">
        <f t="array" ref="O7">_xlfn.LET(_xlpm.a,AVERAGE(--RIGHT(N7:N10,1)),_xlpm.c,ROUND(2*_xlpm.a,0),_xlpm.l,MAX(0,_xlpm.c-1),_xlpm.r,MIN(10, _xlpm.c+1),_xlpm.l&amp;" - "&amp;_xlpm.r)</f>
        <v>1 - 3</v>
      </c>
      <c r="P7" s="33" t="s">
        <v>18</v>
      </c>
      <c r="S7" s="75"/>
      <c r="T7" s="75"/>
      <c r="U7" s="75"/>
      <c r="V7" s="75"/>
      <c r="W7" s="75"/>
      <c r="X7" s="75"/>
      <c r="Y7" s="75"/>
      <c r="Z7" s="75"/>
      <c r="AA7" s="75"/>
      <c r="AB7" s="75"/>
      <c r="AC7" s="75"/>
      <c r="AE7" s="42"/>
    </row>
    <row r="8" spans="2:31" ht="15" customHeight="1" x14ac:dyDescent="0.4">
      <c r="B8" s="135"/>
      <c r="C8" s="138"/>
      <c r="D8" s="34" t="s">
        <v>7</v>
      </c>
      <c r="E8" s="100" t="s">
        <v>23</v>
      </c>
      <c r="F8" s="142">
        <v>4</v>
      </c>
      <c r="G8" s="34" t="s">
        <v>8</v>
      </c>
      <c r="H8" s="100" t="s">
        <v>25</v>
      </c>
      <c r="I8" s="142">
        <v>1</v>
      </c>
      <c r="J8" s="34" t="s">
        <v>9</v>
      </c>
      <c r="K8" s="100" t="s">
        <v>25</v>
      </c>
      <c r="L8" s="142">
        <v>1</v>
      </c>
      <c r="M8" s="34" t="s">
        <v>10</v>
      </c>
      <c r="N8" s="100" t="s">
        <v>25</v>
      </c>
      <c r="O8" s="142">
        <v>1</v>
      </c>
      <c r="P8" s="33" t="s">
        <v>20</v>
      </c>
      <c r="S8" s="75"/>
      <c r="T8" s="75"/>
      <c r="U8" s="75"/>
      <c r="V8" s="75"/>
      <c r="W8" s="75"/>
      <c r="X8" s="75"/>
      <c r="Y8" s="75"/>
      <c r="Z8" s="75"/>
      <c r="AA8" s="75"/>
      <c r="AB8" s="75"/>
      <c r="AC8" s="76"/>
    </row>
    <row r="9" spans="2:31" ht="15" customHeight="1" x14ac:dyDescent="0.4">
      <c r="B9" s="135"/>
      <c r="C9" s="138"/>
      <c r="D9" s="34" t="s">
        <v>11</v>
      </c>
      <c r="E9" s="100" t="s">
        <v>23</v>
      </c>
      <c r="F9" s="143"/>
      <c r="G9" s="34"/>
      <c r="H9" s="35"/>
      <c r="I9" s="143"/>
      <c r="J9" s="34"/>
      <c r="K9" s="35"/>
      <c r="L9" s="143"/>
      <c r="M9" s="34" t="s">
        <v>12</v>
      </c>
      <c r="N9" s="100" t="s">
        <v>25</v>
      </c>
      <c r="O9" s="143"/>
      <c r="P9" s="33" t="s">
        <v>22</v>
      </c>
      <c r="S9" s="75"/>
      <c r="T9" s="75"/>
      <c r="U9" s="75"/>
      <c r="V9" s="75"/>
      <c r="W9" s="75"/>
      <c r="X9" s="75"/>
      <c r="Y9" s="75"/>
      <c r="Z9" s="75"/>
      <c r="AA9" s="75"/>
      <c r="AB9" s="75"/>
      <c r="AC9" s="76"/>
    </row>
    <row r="10" spans="2:31" ht="15" customHeight="1" x14ac:dyDescent="0.4">
      <c r="B10" s="135"/>
      <c r="C10" s="138"/>
      <c r="D10" s="34" t="s">
        <v>13</v>
      </c>
      <c r="E10" s="100" t="s">
        <v>25</v>
      </c>
      <c r="F10" s="143"/>
      <c r="G10" s="34"/>
      <c r="H10" s="35"/>
      <c r="I10" s="143"/>
      <c r="J10" s="34"/>
      <c r="K10" s="35"/>
      <c r="L10" s="143"/>
      <c r="M10" s="34" t="s">
        <v>14</v>
      </c>
      <c r="N10" s="100" t="s">
        <v>25</v>
      </c>
      <c r="O10" s="143"/>
      <c r="P10" s="33" t="s">
        <v>24</v>
      </c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6"/>
    </row>
    <row r="11" spans="2:31" ht="15" customHeight="1" x14ac:dyDescent="0.4">
      <c r="B11" s="136"/>
      <c r="C11" s="139"/>
      <c r="D11" s="36"/>
      <c r="E11" s="37"/>
      <c r="F11" s="144"/>
      <c r="G11" s="36"/>
      <c r="H11" s="37"/>
      <c r="I11" s="144"/>
      <c r="J11" s="36"/>
      <c r="K11" s="37"/>
      <c r="L11" s="144"/>
      <c r="M11" s="36"/>
      <c r="N11" s="37"/>
      <c r="O11" s="144"/>
      <c r="P11" s="33" t="s">
        <v>26</v>
      </c>
      <c r="S11" s="75"/>
      <c r="T11" s="75"/>
      <c r="U11" s="75"/>
      <c r="V11" s="75"/>
      <c r="W11" s="75"/>
      <c r="X11" s="75"/>
      <c r="Y11" s="75"/>
      <c r="Z11" s="75"/>
      <c r="AA11" s="75"/>
      <c r="AB11" s="75"/>
      <c r="AC11" s="76"/>
    </row>
    <row r="12" spans="2:31" ht="15" customHeight="1" x14ac:dyDescent="0.4">
      <c r="B12" s="148" t="s">
        <v>124</v>
      </c>
      <c r="C12" s="149" t="s">
        <v>163</v>
      </c>
      <c r="D12" s="38" t="s">
        <v>3</v>
      </c>
      <c r="E12" s="101" t="s">
        <v>23</v>
      </c>
      <c r="F12" s="72" t="str" cm="1">
        <f t="array" ref="F12">_xlfn.LET(_xlpm.a,AVERAGE(--RIGHT(E12:E16,1)),_xlpm.c,ROUND(2*_xlpm.a,0),_xlpm.l,MAX(0,_xlpm.c-1),_xlpm.r,MIN(10, _xlpm.c+1),_xlpm.l&amp;" - "&amp;_xlpm.r)</f>
        <v>1 - 3</v>
      </c>
      <c r="G12" s="38" t="s">
        <v>4</v>
      </c>
      <c r="H12" s="101" t="s">
        <v>25</v>
      </c>
      <c r="I12" s="72" t="str" cm="1">
        <f t="array" ref="I12">_xlfn.LET(_xlpm.a,AVERAGE(--RIGHT(H12:H13,1)),_xlpm.c,ROUND(2*_xlpm.a,0),_xlpm.l,MAX(0,_xlpm.c-1),_xlpm.r,MIN(10, _xlpm.c+1),_xlpm.l&amp;" - "&amp;_xlpm.r)</f>
        <v>1 - 3</v>
      </c>
      <c r="J12" s="38" t="s">
        <v>5</v>
      </c>
      <c r="K12" s="101" t="s">
        <v>25</v>
      </c>
      <c r="L12" s="72" t="str" cm="1">
        <f t="array" ref="L12">_xlfn.LET(_xlpm.a,AVERAGE(--RIGHT(K12:K14,1)),_xlpm.c,ROUND(2*_xlpm.a,0),_xlpm.l,MAX(0,_xlpm.c-1),_xlpm.r,MIN(10, _xlpm.c+1),_xlpm.l&amp;" - "&amp;_xlpm.r)</f>
        <v>1 - 3</v>
      </c>
      <c r="M12" s="38" t="s">
        <v>6</v>
      </c>
      <c r="N12" s="101" t="s">
        <v>25</v>
      </c>
      <c r="O12" s="72" t="str" cm="1">
        <f t="array" ref="O12">_xlfn.LET(_xlpm.a,AVERAGE(--RIGHT(N12:N15,1)),_xlpm.c,ROUND(2*_xlpm.a,0),_xlpm.l,MAX(0,_xlpm.c-1),_xlpm.r,MIN(10, _xlpm.c+1),_xlpm.l&amp;" - "&amp;_xlpm.r)</f>
        <v>1 - 3</v>
      </c>
      <c r="P12" s="33" t="s">
        <v>252</v>
      </c>
      <c r="S12" s="75"/>
      <c r="T12" s="75"/>
      <c r="U12" s="75"/>
      <c r="V12" s="75"/>
      <c r="W12" s="75"/>
      <c r="X12" s="75"/>
      <c r="Y12" s="75"/>
      <c r="Z12" s="75"/>
      <c r="AA12" s="75"/>
      <c r="AB12" s="75"/>
      <c r="AC12" s="75"/>
    </row>
    <row r="13" spans="2:31" ht="15" customHeight="1" x14ac:dyDescent="0.4">
      <c r="B13" s="135"/>
      <c r="C13" s="138"/>
      <c r="D13" s="34" t="s">
        <v>7</v>
      </c>
      <c r="E13" s="100" t="s">
        <v>25</v>
      </c>
      <c r="F13" s="142">
        <v>1</v>
      </c>
      <c r="G13" s="34" t="s">
        <v>8</v>
      </c>
      <c r="H13" s="100" t="s">
        <v>25</v>
      </c>
      <c r="I13" s="142">
        <v>1</v>
      </c>
      <c r="J13" s="34" t="s">
        <v>9</v>
      </c>
      <c r="K13" s="100" t="s">
        <v>25</v>
      </c>
      <c r="L13" s="142">
        <v>1</v>
      </c>
      <c r="M13" s="34" t="s">
        <v>10</v>
      </c>
      <c r="N13" s="100" t="s">
        <v>25</v>
      </c>
      <c r="O13" s="142">
        <v>1</v>
      </c>
      <c r="S13" s="75"/>
      <c r="T13" s="75"/>
      <c r="U13" s="75"/>
      <c r="V13" s="75"/>
      <c r="W13" s="75"/>
      <c r="X13" s="75"/>
      <c r="Y13" s="75"/>
      <c r="Z13" s="75"/>
      <c r="AA13" s="75"/>
      <c r="AB13" s="75"/>
      <c r="AC13" s="76"/>
    </row>
    <row r="14" spans="2:31" ht="15" customHeight="1" x14ac:dyDescent="0.4">
      <c r="B14" s="135"/>
      <c r="C14" s="138"/>
      <c r="D14" s="34" t="s">
        <v>11</v>
      </c>
      <c r="E14" s="100" t="s">
        <v>25</v>
      </c>
      <c r="F14" s="143"/>
      <c r="G14" s="34"/>
      <c r="H14" s="35"/>
      <c r="I14" s="143"/>
      <c r="J14" s="34" t="s">
        <v>15</v>
      </c>
      <c r="K14" s="100" t="s">
        <v>25</v>
      </c>
      <c r="L14" s="143"/>
      <c r="M14" s="34" t="s">
        <v>12</v>
      </c>
      <c r="N14" s="100" t="s">
        <v>25</v>
      </c>
      <c r="O14" s="143"/>
      <c r="S14" s="75"/>
      <c r="T14" s="75"/>
      <c r="U14" s="75"/>
      <c r="V14" s="75"/>
      <c r="W14" s="75"/>
      <c r="X14" s="75"/>
      <c r="Y14" s="75"/>
      <c r="Z14" s="75"/>
      <c r="AA14" s="75"/>
      <c r="AB14" s="75"/>
      <c r="AC14" s="76"/>
    </row>
    <row r="15" spans="2:31" ht="15" customHeight="1" x14ac:dyDescent="0.4">
      <c r="B15" s="135"/>
      <c r="C15" s="138"/>
      <c r="D15" s="34" t="s">
        <v>4</v>
      </c>
      <c r="E15" s="100" t="s">
        <v>25</v>
      </c>
      <c r="F15" s="143"/>
      <c r="G15" s="34"/>
      <c r="H15" s="35"/>
      <c r="I15" s="143"/>
      <c r="J15" s="34"/>
      <c r="K15" s="35"/>
      <c r="L15" s="143"/>
      <c r="M15" s="34" t="s">
        <v>14</v>
      </c>
      <c r="N15" s="100" t="s">
        <v>25</v>
      </c>
      <c r="O15" s="143"/>
      <c r="S15" s="75"/>
      <c r="T15" s="75"/>
      <c r="U15" s="75"/>
      <c r="V15" s="75"/>
      <c r="W15" s="75"/>
      <c r="X15" s="75"/>
      <c r="Y15" s="75"/>
      <c r="Z15" s="75"/>
      <c r="AA15" s="75"/>
      <c r="AB15" s="75"/>
      <c r="AC15" s="76"/>
    </row>
    <row r="16" spans="2:31" ht="15" customHeight="1" x14ac:dyDescent="0.4">
      <c r="B16" s="136"/>
      <c r="C16" s="139"/>
      <c r="D16" s="36" t="s">
        <v>13</v>
      </c>
      <c r="E16" s="102" t="s">
        <v>25</v>
      </c>
      <c r="F16" s="144"/>
      <c r="G16" s="36"/>
      <c r="H16" s="37"/>
      <c r="I16" s="144"/>
      <c r="J16" s="36"/>
      <c r="K16" s="37"/>
      <c r="L16" s="144"/>
      <c r="M16" s="36"/>
      <c r="N16" s="37"/>
      <c r="O16" s="144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6"/>
    </row>
    <row r="17" spans="2:29" ht="15" customHeight="1" x14ac:dyDescent="0.4">
      <c r="B17" s="148" t="s">
        <v>125</v>
      </c>
      <c r="C17" s="149" t="s">
        <v>55</v>
      </c>
      <c r="D17" s="38" t="s">
        <v>3</v>
      </c>
      <c r="E17" s="101" t="s">
        <v>17</v>
      </c>
      <c r="F17" s="72" t="str" cm="1">
        <f t="array" ref="F17">_xlfn.LET(_xlpm.a,AVERAGE(--RIGHT(E17:E20,1)),_xlpm.c,ROUND(2*_xlpm.a,0),_xlpm.l,MAX(0,_xlpm.c-1),_xlpm.r,MIN(10, _xlpm.c+1),_xlpm.l&amp;" - "&amp;_xlpm.r)</f>
        <v>7 - 9</v>
      </c>
      <c r="G17" s="38" t="s">
        <v>4</v>
      </c>
      <c r="H17" s="101" t="s">
        <v>23</v>
      </c>
      <c r="I17" s="72" t="str" cm="1">
        <f t="array" ref="I17">_xlfn.LET(_xlpm.a,AVERAGE(--RIGHT(H17:H18,1)),_xlpm.c,ROUND(2*_xlpm.a,0),_xlpm.l,MAX(0,_xlpm.c-1),_xlpm.r,MIN(10, _xlpm.c+1),_xlpm.l&amp;" - "&amp;_xlpm.r)</f>
        <v>2 - 4</v>
      </c>
      <c r="J17" s="38" t="s">
        <v>5</v>
      </c>
      <c r="K17" s="101" t="s">
        <v>25</v>
      </c>
      <c r="L17" s="72" t="str" cm="1">
        <f t="array" ref="L17">_xlfn.LET(_xlpm.a,AVERAGE(--RIGHT(K17:K18,1)),_xlpm.c,ROUND(2*_xlpm.a,0),_xlpm.l,MAX(0,_xlpm.c-1),_xlpm.r,MIN(10, _xlpm.c+1),_xlpm.l&amp;" - "&amp;_xlpm.r)</f>
        <v>2 - 4</v>
      </c>
      <c r="M17" s="38" t="s">
        <v>6</v>
      </c>
      <c r="N17" s="101" t="s">
        <v>19</v>
      </c>
      <c r="O17" s="72" t="str" cm="1">
        <f t="array" ref="O17">_xlfn.LET(_xlpm.a,AVERAGE(--RIGHT(N17:N20,1)),_xlpm.c,ROUND(2*_xlpm.a,0),_xlpm.l,MAX(0,_xlpm.c-1),_xlpm.r,MIN(10, _xlpm.c+1),_xlpm.l&amp;" - "&amp;_xlpm.r)</f>
        <v>6 - 8</v>
      </c>
      <c r="S17" s="75"/>
      <c r="T17" s="75"/>
      <c r="U17" s="75"/>
      <c r="V17" s="75"/>
      <c r="W17" s="75"/>
      <c r="X17" s="75"/>
      <c r="Y17" s="75"/>
      <c r="Z17" s="75"/>
      <c r="AA17" s="75"/>
      <c r="AB17" s="75"/>
      <c r="AC17" s="75"/>
    </row>
    <row r="18" spans="2:29" ht="15" customHeight="1" x14ac:dyDescent="0.4">
      <c r="B18" s="135"/>
      <c r="C18" s="138"/>
      <c r="D18" s="34" t="s">
        <v>7</v>
      </c>
      <c r="E18" s="100" t="s">
        <v>17</v>
      </c>
      <c r="F18" s="142">
        <v>8</v>
      </c>
      <c r="G18" s="34" t="s">
        <v>8</v>
      </c>
      <c r="H18" s="100" t="s">
        <v>25</v>
      </c>
      <c r="I18" s="142">
        <v>2</v>
      </c>
      <c r="J18" s="34" t="s">
        <v>9</v>
      </c>
      <c r="K18" s="100" t="s">
        <v>23</v>
      </c>
      <c r="L18" s="142">
        <v>2</v>
      </c>
      <c r="M18" s="34" t="s">
        <v>10</v>
      </c>
      <c r="N18" s="100" t="s">
        <v>21</v>
      </c>
      <c r="O18" s="142">
        <v>7</v>
      </c>
      <c r="S18" s="75"/>
      <c r="T18" s="75"/>
      <c r="U18" s="75"/>
      <c r="V18" s="75"/>
      <c r="W18" s="75"/>
      <c r="X18" s="75"/>
      <c r="Y18" s="75"/>
      <c r="Z18" s="75"/>
      <c r="AA18" s="75"/>
      <c r="AB18" s="75"/>
      <c r="AC18" s="76"/>
    </row>
    <row r="19" spans="2:29" ht="15" customHeight="1" x14ac:dyDescent="0.4">
      <c r="B19" s="135"/>
      <c r="C19" s="138"/>
      <c r="D19" s="34" t="s">
        <v>11</v>
      </c>
      <c r="E19" s="100" t="s">
        <v>23</v>
      </c>
      <c r="F19" s="143"/>
      <c r="G19" s="34"/>
      <c r="H19" s="35"/>
      <c r="I19" s="143"/>
      <c r="J19" s="34"/>
      <c r="K19" s="35"/>
      <c r="L19" s="143"/>
      <c r="M19" s="34" t="s">
        <v>12</v>
      </c>
      <c r="N19" s="100" t="s">
        <v>21</v>
      </c>
      <c r="O19" s="143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6"/>
    </row>
    <row r="20" spans="2:29" ht="15" customHeight="1" x14ac:dyDescent="0.4">
      <c r="B20" s="135"/>
      <c r="C20" s="138"/>
      <c r="D20" s="34" t="s">
        <v>13</v>
      </c>
      <c r="E20" s="100" t="s">
        <v>19</v>
      </c>
      <c r="F20" s="143"/>
      <c r="G20" s="34"/>
      <c r="H20" s="35"/>
      <c r="I20" s="143"/>
      <c r="J20" s="34"/>
      <c r="K20" s="35"/>
      <c r="L20" s="143"/>
      <c r="M20" s="34" t="s">
        <v>14</v>
      </c>
      <c r="N20" s="100" t="s">
        <v>21</v>
      </c>
      <c r="O20" s="143"/>
      <c r="S20" s="75"/>
      <c r="T20" s="75"/>
      <c r="U20" s="75"/>
      <c r="V20" s="75"/>
      <c r="W20" s="75"/>
      <c r="X20" s="75"/>
      <c r="Y20" s="75"/>
      <c r="Z20" s="75"/>
      <c r="AA20" s="75"/>
      <c r="AB20" s="75"/>
      <c r="AC20" s="76"/>
    </row>
    <row r="21" spans="2:29" ht="15" customHeight="1" x14ac:dyDescent="0.4">
      <c r="B21" s="136"/>
      <c r="C21" s="139"/>
      <c r="D21" s="36"/>
      <c r="E21" s="37"/>
      <c r="F21" s="144"/>
      <c r="G21" s="36"/>
      <c r="H21" s="37"/>
      <c r="I21" s="144"/>
      <c r="J21" s="36"/>
      <c r="K21" s="37"/>
      <c r="L21" s="144"/>
      <c r="M21" s="36"/>
      <c r="N21" s="37"/>
      <c r="O21" s="144"/>
      <c r="S21" s="75"/>
      <c r="T21" s="75"/>
      <c r="U21" s="75"/>
      <c r="V21" s="75"/>
      <c r="W21" s="75"/>
      <c r="X21" s="75"/>
      <c r="Y21" s="75"/>
      <c r="Z21" s="75"/>
      <c r="AA21" s="75"/>
      <c r="AB21" s="75"/>
      <c r="AC21" s="76"/>
    </row>
    <row r="22" spans="2:29" ht="15" customHeight="1" x14ac:dyDescent="0.4">
      <c r="B22" s="148" t="s">
        <v>253</v>
      </c>
      <c r="C22" s="149" t="s">
        <v>164</v>
      </c>
      <c r="D22" s="38" t="s">
        <v>3</v>
      </c>
      <c r="E22" s="101" t="s">
        <v>21</v>
      </c>
      <c r="F22" s="72" t="str" cm="1">
        <f t="array" ref="F22">_xlfn.LET(_xlpm.a,AVERAGE(--RIGHT(E22:E26,1)),_xlpm.c,ROUND(2*_xlpm.a,0),_xlpm.l,MAX(0,_xlpm.c-1),_xlpm.r,MIN(10, _xlpm.c+1),_xlpm.l&amp;" - "&amp;_xlpm.r)</f>
        <v>5 - 7</v>
      </c>
      <c r="G22" s="38" t="s">
        <v>4</v>
      </c>
      <c r="H22" s="101" t="s">
        <v>23</v>
      </c>
      <c r="I22" s="72" t="str" cm="1">
        <f t="array" ref="I22">_xlfn.LET(_xlpm.a,AVERAGE(--RIGHT(H22:H23,1)),_xlpm.c,ROUND(2*_xlpm.a,0),_xlpm.l,MAX(0,_xlpm.c-1),_xlpm.r,MIN(10, _xlpm.c+1),_xlpm.l&amp;" - "&amp;_xlpm.r)</f>
        <v>3 - 5</v>
      </c>
      <c r="J22" s="38" t="s">
        <v>5</v>
      </c>
      <c r="K22" s="101" t="s">
        <v>23</v>
      </c>
      <c r="L22" s="72" t="str" cm="1">
        <f t="array" ref="L22">_xlfn.LET(_xlpm.a,AVERAGE(--RIGHT(K22:K24,1)),_xlpm.c,ROUND(2*_xlpm.a,0),_xlpm.l,MAX(0,_xlpm.c-1),_xlpm.r,MIN(10, _xlpm.c+1),_xlpm.l&amp;" - "&amp;_xlpm.r)</f>
        <v>2 - 4</v>
      </c>
      <c r="M22" s="38" t="s">
        <v>6</v>
      </c>
      <c r="N22" s="101" t="s">
        <v>23</v>
      </c>
      <c r="O22" s="72" t="str" cm="1">
        <f t="array" ref="O22">_xlfn.LET(_xlpm.a,AVERAGE(--RIGHT(N22:N25,1)),_xlpm.c,ROUND(2*_xlpm.a,0),_xlpm.l,MAX(0,_xlpm.c-1),_xlpm.r,MIN(10, _xlpm.c+1),_xlpm.l&amp;" - "&amp;_xlpm.r)</f>
        <v>2 - 4</v>
      </c>
      <c r="Q22" s="45"/>
      <c r="S22" s="75"/>
      <c r="T22" s="75"/>
      <c r="U22" s="75"/>
      <c r="V22" s="75"/>
      <c r="W22" s="75"/>
      <c r="X22" s="75"/>
      <c r="Y22" s="75"/>
      <c r="Z22" s="75"/>
      <c r="AA22" s="75"/>
      <c r="AB22" s="75"/>
      <c r="AC22" s="75"/>
    </row>
    <row r="23" spans="2:29" ht="15" customHeight="1" x14ac:dyDescent="0.4">
      <c r="B23" s="135"/>
      <c r="C23" s="138"/>
      <c r="D23" s="34" t="s">
        <v>7</v>
      </c>
      <c r="E23" s="100" t="s">
        <v>21</v>
      </c>
      <c r="F23" s="142">
        <v>5</v>
      </c>
      <c r="G23" s="34" t="s">
        <v>8</v>
      </c>
      <c r="H23" s="100" t="s">
        <v>23</v>
      </c>
      <c r="I23" s="142">
        <v>3</v>
      </c>
      <c r="J23" s="34" t="s">
        <v>9</v>
      </c>
      <c r="K23" s="100" t="s">
        <v>23</v>
      </c>
      <c r="L23" s="142">
        <v>2</v>
      </c>
      <c r="M23" s="34" t="s">
        <v>10</v>
      </c>
      <c r="N23" s="100" t="s">
        <v>23</v>
      </c>
      <c r="O23" s="142">
        <v>2</v>
      </c>
      <c r="S23" s="75"/>
      <c r="T23" s="75"/>
      <c r="U23" s="75"/>
      <c r="V23" s="75"/>
      <c r="W23" s="75"/>
      <c r="X23" s="75"/>
      <c r="Y23" s="75"/>
      <c r="Z23" s="75"/>
      <c r="AA23" s="75"/>
      <c r="AB23" s="75"/>
      <c r="AC23" s="76"/>
    </row>
    <row r="24" spans="2:29" ht="15" customHeight="1" x14ac:dyDescent="0.4">
      <c r="B24" s="135"/>
      <c r="C24" s="138"/>
      <c r="D24" s="34" t="s">
        <v>11</v>
      </c>
      <c r="E24" s="100" t="s">
        <v>21</v>
      </c>
      <c r="F24" s="143"/>
      <c r="G24" s="34"/>
      <c r="H24" s="35"/>
      <c r="I24" s="143"/>
      <c r="J24" s="34" t="s">
        <v>15</v>
      </c>
      <c r="K24" s="100" t="s">
        <v>25</v>
      </c>
      <c r="L24" s="143"/>
      <c r="M24" s="34" t="s">
        <v>12</v>
      </c>
      <c r="N24" s="100" t="s">
        <v>25</v>
      </c>
      <c r="O24" s="143"/>
      <c r="S24" s="75"/>
      <c r="T24" s="75"/>
      <c r="U24" s="75"/>
      <c r="V24" s="75"/>
      <c r="W24" s="75"/>
      <c r="X24" s="75"/>
      <c r="Y24" s="75"/>
      <c r="Z24" s="75"/>
      <c r="AA24" s="75"/>
      <c r="AB24" s="75"/>
      <c r="AC24" s="76"/>
    </row>
    <row r="25" spans="2:29" ht="15" customHeight="1" x14ac:dyDescent="0.4">
      <c r="B25" s="135"/>
      <c r="C25" s="138"/>
      <c r="D25" s="34" t="s">
        <v>4</v>
      </c>
      <c r="E25" s="100" t="s">
        <v>21</v>
      </c>
      <c r="F25" s="143"/>
      <c r="G25" s="34"/>
      <c r="H25" s="35"/>
      <c r="I25" s="143"/>
      <c r="J25" s="34"/>
      <c r="K25" s="35"/>
      <c r="L25" s="143"/>
      <c r="M25" s="34" t="s">
        <v>14</v>
      </c>
      <c r="N25" s="100" t="s">
        <v>25</v>
      </c>
      <c r="O25" s="143"/>
      <c r="S25" s="75"/>
      <c r="T25" s="75"/>
      <c r="U25" s="75"/>
      <c r="V25" s="75"/>
      <c r="W25" s="75"/>
      <c r="X25" s="75"/>
      <c r="Y25" s="75"/>
      <c r="Z25" s="75"/>
      <c r="AA25" s="75"/>
      <c r="AB25" s="75"/>
      <c r="AC25" s="76"/>
    </row>
    <row r="26" spans="2:29" ht="15" customHeight="1" x14ac:dyDescent="0.4">
      <c r="B26" s="136"/>
      <c r="C26" s="139"/>
      <c r="D26" s="36" t="s">
        <v>13</v>
      </c>
      <c r="E26" s="102" t="s">
        <v>21</v>
      </c>
      <c r="F26" s="144"/>
      <c r="G26" s="36"/>
      <c r="H26" s="37"/>
      <c r="I26" s="144"/>
      <c r="J26" s="36"/>
      <c r="K26" s="37"/>
      <c r="L26" s="144"/>
      <c r="M26" s="36"/>
      <c r="N26" s="37"/>
      <c r="O26" s="144"/>
      <c r="S26" s="75"/>
      <c r="T26" s="75"/>
      <c r="U26" s="75"/>
      <c r="V26" s="75"/>
      <c r="W26" s="75"/>
      <c r="X26" s="75"/>
      <c r="Y26" s="75"/>
      <c r="Z26" s="75"/>
      <c r="AA26" s="75"/>
      <c r="AB26" s="75"/>
      <c r="AC26" s="76"/>
    </row>
    <row r="27" spans="2:29" ht="15" customHeight="1" x14ac:dyDescent="0.4">
      <c r="B27" s="148" t="s">
        <v>126</v>
      </c>
      <c r="C27" s="149" t="s">
        <v>165</v>
      </c>
      <c r="D27" s="38" t="s">
        <v>7</v>
      </c>
      <c r="E27" s="101" t="s">
        <v>19</v>
      </c>
      <c r="F27" s="72" t="str" cm="1">
        <f t="array" ref="F27">_xlfn.LET(_xlpm.a,AVERAGE(--RIGHT(E27:E29,1)),_xlpm.c,ROUND(2*_xlpm.a,0),_xlpm.l,MAX(0,_xlpm.c-1),_xlpm.r,MIN(10, _xlpm.c+1),_xlpm.l&amp;" - "&amp;_xlpm.r)</f>
        <v>6 - 8</v>
      </c>
      <c r="G27" s="38" t="s">
        <v>8</v>
      </c>
      <c r="H27" s="101" t="s">
        <v>25</v>
      </c>
      <c r="I27" s="72" t="str">
        <f>_xlfn.LET(_xlpm.a,AVERAGE(--RIGHT(H27,1)),_xlpm.c,ROUND(2*_xlpm.a,0),_xlpm.l,MAX(0,_xlpm.c-1),_xlpm.r,MIN(10, _xlpm.c+1),_xlpm.l&amp;" - "&amp;_xlpm.r)</f>
        <v>1 - 3</v>
      </c>
      <c r="J27" s="38" t="s">
        <v>5</v>
      </c>
      <c r="K27" s="101" t="s">
        <v>25</v>
      </c>
      <c r="L27" s="72" t="str" cm="1">
        <f t="array" ref="L27">_xlfn.LET(_xlpm.a,AVERAGE(--RIGHT(K27:K29,1)),_xlpm.c,ROUND(2*_xlpm.a,0),_xlpm.l,MAX(0,_xlpm.c-1),_xlpm.r,MIN(10, _xlpm.c+1),_xlpm.l&amp;" - "&amp;_xlpm.r)</f>
        <v>1 - 3</v>
      </c>
      <c r="M27" s="38" t="s">
        <v>6</v>
      </c>
      <c r="N27" s="101" t="s">
        <v>19</v>
      </c>
      <c r="O27" s="72" t="str" cm="1">
        <f t="array" ref="O27">_xlfn.LET(_xlpm.a,AVERAGE(--RIGHT(N27:N30,1)),_xlpm.c,ROUND(2*_xlpm.a,0),_xlpm.l,MAX(0,_xlpm.c-1),_xlpm.r,MIN(10, _xlpm.c+1),_xlpm.l&amp;" - "&amp;_xlpm.r)</f>
        <v>6 - 8</v>
      </c>
      <c r="S27" s="75"/>
      <c r="T27" s="75"/>
      <c r="U27" s="75"/>
      <c r="V27" s="75"/>
      <c r="W27" s="75"/>
      <c r="X27" s="75"/>
      <c r="Y27" s="75"/>
      <c r="Z27" s="75"/>
      <c r="AA27" s="75"/>
      <c r="AB27" s="75"/>
      <c r="AC27" s="75"/>
    </row>
    <row r="28" spans="2:29" ht="15" customHeight="1" x14ac:dyDescent="0.4">
      <c r="B28" s="135"/>
      <c r="C28" s="138"/>
      <c r="D28" s="34" t="s">
        <v>11</v>
      </c>
      <c r="E28" s="100" t="s">
        <v>21</v>
      </c>
      <c r="F28" s="142">
        <v>6</v>
      </c>
      <c r="G28" s="34"/>
      <c r="H28" s="35"/>
      <c r="I28" s="142">
        <v>2</v>
      </c>
      <c r="J28" s="34" t="s">
        <v>9</v>
      </c>
      <c r="K28" s="100" t="s">
        <v>25</v>
      </c>
      <c r="L28" s="142">
        <v>1</v>
      </c>
      <c r="M28" s="34" t="s">
        <v>10</v>
      </c>
      <c r="N28" s="100" t="s">
        <v>19</v>
      </c>
      <c r="O28" s="142">
        <v>6</v>
      </c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8"/>
    </row>
    <row r="29" spans="2:29" ht="15" customHeight="1" x14ac:dyDescent="0.4">
      <c r="B29" s="135"/>
      <c r="C29" s="138"/>
      <c r="D29" s="34" t="s">
        <v>15</v>
      </c>
      <c r="E29" s="100" t="s">
        <v>21</v>
      </c>
      <c r="F29" s="143"/>
      <c r="G29" s="34"/>
      <c r="H29" s="35"/>
      <c r="I29" s="143"/>
      <c r="J29" s="34" t="s">
        <v>15</v>
      </c>
      <c r="K29" s="100" t="s">
        <v>25</v>
      </c>
      <c r="L29" s="143"/>
      <c r="M29" s="34" t="s">
        <v>12</v>
      </c>
      <c r="N29" s="100" t="s">
        <v>21</v>
      </c>
      <c r="O29" s="143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8"/>
    </row>
    <row r="30" spans="2:29" ht="15" customHeight="1" x14ac:dyDescent="0.4">
      <c r="B30" s="135"/>
      <c r="C30" s="138"/>
      <c r="D30" s="34"/>
      <c r="E30" s="35"/>
      <c r="F30" s="143"/>
      <c r="G30" s="34"/>
      <c r="H30" s="35"/>
      <c r="I30" s="143"/>
      <c r="J30" s="34"/>
      <c r="K30" s="35"/>
      <c r="L30" s="143"/>
      <c r="M30" s="34" t="s">
        <v>14</v>
      </c>
      <c r="N30" s="100" t="s">
        <v>21</v>
      </c>
      <c r="O30" s="143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8"/>
    </row>
    <row r="31" spans="2:29" ht="15" customHeight="1" x14ac:dyDescent="0.4">
      <c r="B31" s="136"/>
      <c r="C31" s="139"/>
      <c r="D31" s="36"/>
      <c r="E31" s="37"/>
      <c r="F31" s="144"/>
      <c r="G31" s="36"/>
      <c r="H31" s="37"/>
      <c r="I31" s="144"/>
      <c r="J31" s="36"/>
      <c r="K31" s="37"/>
      <c r="L31" s="144"/>
      <c r="M31" s="36"/>
      <c r="N31" s="37"/>
      <c r="O31" s="144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8"/>
    </row>
    <row r="32" spans="2:29" ht="15" customHeight="1" x14ac:dyDescent="0.4">
      <c r="B32" s="148" t="s">
        <v>166</v>
      </c>
      <c r="C32" s="149" t="s">
        <v>167</v>
      </c>
      <c r="D32" s="38" t="s">
        <v>3</v>
      </c>
      <c r="E32" s="101" t="s">
        <v>19</v>
      </c>
      <c r="F32" s="72" t="str" cm="1">
        <f t="array" ref="F32">_xlfn.LET(_xlpm.a,AVERAGE(--RIGHT(E32:E36,1)),_xlpm.c,ROUND(2*_xlpm.a,0),_xlpm.l,MAX(0,_xlpm.c-1),_xlpm.r,MIN(10, _xlpm.c+1),_xlpm.l&amp;" - "&amp;_xlpm.r)</f>
        <v>5 - 7</v>
      </c>
      <c r="G32" s="38" t="s">
        <v>4</v>
      </c>
      <c r="H32" s="101" t="s">
        <v>21</v>
      </c>
      <c r="I32" s="72" t="str" cm="1">
        <f t="array" ref="I32">_xlfn.LET(_xlpm.a,AVERAGE(--RIGHT(H32:H33,1)),_xlpm.c,ROUND(2*_xlpm.a,0),_xlpm.l,MAX(0,_xlpm.c-1),_xlpm.r,MIN(10, _xlpm.c+1),_xlpm.l&amp;" - "&amp;_xlpm.r)</f>
        <v>5 - 7</v>
      </c>
      <c r="J32" s="38" t="s">
        <v>5</v>
      </c>
      <c r="K32" s="101" t="s">
        <v>23</v>
      </c>
      <c r="L32" s="72" t="str" cm="1">
        <f t="array" ref="L32">_xlfn.LET(_xlpm.a,AVERAGE(--RIGHT(K32:K33,1)),_xlpm.c,ROUND(2*_xlpm.a,0),_xlpm.l,MAX(0,_xlpm.c-1),_xlpm.r,MIN(10, _xlpm.c+1),_xlpm.l&amp;" - "&amp;_xlpm.r)</f>
        <v>3 - 5</v>
      </c>
      <c r="M32" s="38" t="s">
        <v>6</v>
      </c>
      <c r="N32" s="101" t="s">
        <v>21</v>
      </c>
      <c r="O32" s="72" t="str" cm="1">
        <f t="array" ref="O32">_xlfn.LET(_xlpm.a,AVERAGE(--RIGHT(N32:N35,1)),_xlpm.c,ROUND(2*_xlpm.a,0),_xlpm.l,MAX(0,_xlpm.c-1),_xlpm.r,MIN(10, _xlpm.c+1),_xlpm.l&amp;" - "&amp;_xlpm.r)</f>
        <v>4 - 6</v>
      </c>
      <c r="S32" s="75"/>
      <c r="T32" s="75"/>
      <c r="U32" s="75"/>
      <c r="V32" s="75"/>
      <c r="W32" s="75"/>
      <c r="X32" s="75"/>
      <c r="Y32" s="75"/>
      <c r="Z32" s="75"/>
      <c r="AA32" s="75"/>
      <c r="AB32" s="75"/>
      <c r="AC32" s="75"/>
    </row>
    <row r="33" spans="2:29" ht="15" customHeight="1" x14ac:dyDescent="0.4">
      <c r="B33" s="135"/>
      <c r="C33" s="138"/>
      <c r="D33" s="34" t="s">
        <v>7</v>
      </c>
      <c r="E33" s="100" t="s">
        <v>21</v>
      </c>
      <c r="F33" s="142">
        <v>6</v>
      </c>
      <c r="G33" s="34" t="s">
        <v>8</v>
      </c>
      <c r="H33" s="100" t="s">
        <v>21</v>
      </c>
      <c r="I33" s="142">
        <v>5</v>
      </c>
      <c r="J33" s="34" t="s">
        <v>9</v>
      </c>
      <c r="K33" s="100" t="s">
        <v>23</v>
      </c>
      <c r="L33" s="142">
        <v>4</v>
      </c>
      <c r="M33" s="34" t="s">
        <v>10</v>
      </c>
      <c r="N33" s="100" t="s">
        <v>21</v>
      </c>
      <c r="O33" s="142">
        <v>5</v>
      </c>
      <c r="S33" s="75"/>
      <c r="T33" s="75"/>
      <c r="U33" s="75"/>
      <c r="V33" s="75"/>
      <c r="W33" s="75"/>
      <c r="X33" s="75"/>
      <c r="Y33" s="75"/>
      <c r="Z33" s="75"/>
      <c r="AA33" s="75"/>
      <c r="AB33" s="75"/>
      <c r="AC33" s="76"/>
    </row>
    <row r="34" spans="2:29" ht="15" customHeight="1" x14ac:dyDescent="0.4">
      <c r="B34" s="135"/>
      <c r="C34" s="138"/>
      <c r="D34" s="34" t="s">
        <v>11</v>
      </c>
      <c r="E34" s="100" t="s">
        <v>21</v>
      </c>
      <c r="F34" s="143"/>
      <c r="G34" s="34"/>
      <c r="H34" s="35"/>
      <c r="I34" s="143"/>
      <c r="J34" s="34"/>
      <c r="K34" s="35"/>
      <c r="L34" s="143"/>
      <c r="M34" s="34" t="s">
        <v>12</v>
      </c>
      <c r="N34" s="100" t="s">
        <v>23</v>
      </c>
      <c r="O34" s="143"/>
      <c r="S34" s="75"/>
      <c r="T34" s="75"/>
      <c r="U34" s="75"/>
      <c r="V34" s="75"/>
      <c r="W34" s="75"/>
      <c r="X34" s="75"/>
      <c r="Y34" s="75"/>
      <c r="Z34" s="75"/>
      <c r="AA34" s="75"/>
      <c r="AB34" s="75"/>
      <c r="AC34" s="76"/>
    </row>
    <row r="35" spans="2:29" ht="15" customHeight="1" x14ac:dyDescent="0.4">
      <c r="B35" s="135"/>
      <c r="C35" s="138"/>
      <c r="D35" s="34" t="s">
        <v>4</v>
      </c>
      <c r="E35" s="100" t="s">
        <v>21</v>
      </c>
      <c r="F35" s="143"/>
      <c r="G35" s="34"/>
      <c r="H35" s="35"/>
      <c r="I35" s="143"/>
      <c r="J35" s="34"/>
      <c r="K35" s="35"/>
      <c r="L35" s="143"/>
      <c r="M35" s="34" t="s">
        <v>14</v>
      </c>
      <c r="N35" s="100" t="s">
        <v>23</v>
      </c>
      <c r="O35" s="143"/>
      <c r="S35" s="75"/>
      <c r="T35" s="75"/>
      <c r="U35" s="75"/>
      <c r="V35" s="75"/>
      <c r="W35" s="75"/>
      <c r="X35" s="75"/>
      <c r="Y35" s="75"/>
      <c r="Z35" s="75"/>
      <c r="AA35" s="75"/>
      <c r="AB35" s="75"/>
      <c r="AC35" s="76"/>
    </row>
    <row r="36" spans="2:29" ht="15" customHeight="1" x14ac:dyDescent="0.4">
      <c r="B36" s="136"/>
      <c r="C36" s="139"/>
      <c r="D36" s="36" t="s">
        <v>13</v>
      </c>
      <c r="E36" s="102" t="s">
        <v>21</v>
      </c>
      <c r="F36" s="144"/>
      <c r="G36" s="36"/>
      <c r="H36" s="37"/>
      <c r="I36" s="144"/>
      <c r="J36" s="36"/>
      <c r="K36" s="37"/>
      <c r="L36" s="144"/>
      <c r="M36" s="36"/>
      <c r="N36" s="103"/>
      <c r="O36" s="144"/>
      <c r="S36" s="75"/>
      <c r="T36" s="75"/>
      <c r="U36" s="75"/>
      <c r="V36" s="75"/>
      <c r="W36" s="75"/>
      <c r="X36" s="75"/>
      <c r="Y36" s="75"/>
      <c r="Z36" s="75"/>
      <c r="AA36" s="75"/>
      <c r="AB36" s="75"/>
      <c r="AC36" s="76"/>
    </row>
    <row r="37" spans="2:29" ht="15" customHeight="1" x14ac:dyDescent="0.4">
      <c r="B37" s="148" t="s">
        <v>127</v>
      </c>
      <c r="C37" s="149" t="s">
        <v>168</v>
      </c>
      <c r="D37" s="38" t="s">
        <v>7</v>
      </c>
      <c r="E37" s="101" t="s">
        <v>17</v>
      </c>
      <c r="F37" s="72" t="str" cm="1">
        <f t="array" ref="F37">_xlfn.LET(_xlpm.a,AVERAGE(--RIGHT(E37:E40,1)),_xlpm.c,ROUND(2*_xlpm.a,0),_xlpm.l,MAX(0,_xlpm.c-1),_xlpm.r,MIN(10, _xlpm.c+1),_xlpm.l&amp;" - "&amp;_xlpm.r)</f>
        <v>8 - 10</v>
      </c>
      <c r="G37" s="38" t="s">
        <v>4</v>
      </c>
      <c r="H37" s="101" t="s">
        <v>19</v>
      </c>
      <c r="I37" s="72" t="str" cm="1">
        <f t="array" ref="I37">_xlfn.LET(_xlpm.a,AVERAGE(--RIGHT(H37:H38,1)),_xlpm.c,ROUND(2*_xlpm.a,0),_xlpm.l,MAX(0,_xlpm.c-1),_xlpm.r,MIN(10, _xlpm.c+1),_xlpm.l&amp;" - "&amp;_xlpm.r)</f>
        <v>6 - 8</v>
      </c>
      <c r="J37" s="38" t="s">
        <v>7</v>
      </c>
      <c r="K37" s="101" t="s">
        <v>17</v>
      </c>
      <c r="L37" s="72" t="str" cm="1">
        <f t="array" ref="L37">_xlfn.LET(_xlpm.a,AVERAGE(--RIGHT(K37:K40,1)),_xlpm.c,ROUND(2*_xlpm.a,0),_xlpm.l,MAX(0,_xlpm.c-1),_xlpm.r,MIN(10, _xlpm.c+1),_xlpm.l&amp;" - "&amp;_xlpm.r)</f>
        <v>8 - 10</v>
      </c>
      <c r="M37" s="38" t="s">
        <v>10</v>
      </c>
      <c r="N37" s="101" t="s">
        <v>19</v>
      </c>
      <c r="O37" s="72" t="str" cm="1">
        <f t="array" ref="O37">_xlfn.LET(_xlpm.a,AVERAGE(--RIGHT(N37:N38,1)),_xlpm.c,ROUND(2*_xlpm.a,0),_xlpm.l,MAX(0,_xlpm.c-1),_xlpm.r,MIN(10, _xlpm.c+1),_xlpm.l&amp;" - "&amp;_xlpm.r)</f>
        <v>6 - 8</v>
      </c>
      <c r="S37" s="75"/>
      <c r="T37" s="75"/>
      <c r="U37" s="75"/>
      <c r="V37" s="75"/>
      <c r="W37" s="75"/>
      <c r="X37" s="75"/>
      <c r="Y37" s="75"/>
      <c r="Z37" s="75"/>
      <c r="AA37" s="75"/>
      <c r="AB37" s="75"/>
      <c r="AC37" s="75"/>
    </row>
    <row r="38" spans="2:29" ht="15" customHeight="1" x14ac:dyDescent="0.4">
      <c r="B38" s="135"/>
      <c r="C38" s="138"/>
      <c r="D38" s="34" t="s">
        <v>11</v>
      </c>
      <c r="E38" s="100" t="s">
        <v>19</v>
      </c>
      <c r="F38" s="142">
        <v>9</v>
      </c>
      <c r="G38" s="34" t="s">
        <v>15</v>
      </c>
      <c r="H38" s="100" t="s">
        <v>21</v>
      </c>
      <c r="I38" s="142">
        <v>6</v>
      </c>
      <c r="J38" s="34" t="s">
        <v>11</v>
      </c>
      <c r="K38" s="100" t="s">
        <v>17</v>
      </c>
      <c r="L38" s="142">
        <v>8</v>
      </c>
      <c r="M38" s="34" t="s">
        <v>14</v>
      </c>
      <c r="N38" s="100" t="s">
        <v>21</v>
      </c>
      <c r="O38" s="142">
        <v>8</v>
      </c>
    </row>
    <row r="39" spans="2:29" ht="15" customHeight="1" x14ac:dyDescent="0.4">
      <c r="B39" s="135"/>
      <c r="C39" s="138"/>
      <c r="D39" s="34" t="s">
        <v>16</v>
      </c>
      <c r="E39" s="100" t="s">
        <v>19</v>
      </c>
      <c r="F39" s="143"/>
      <c r="G39" s="34"/>
      <c r="H39" s="35"/>
      <c r="I39" s="143"/>
      <c r="J39" s="34" t="s">
        <v>16</v>
      </c>
      <c r="K39" s="100" t="s">
        <v>19</v>
      </c>
      <c r="L39" s="143"/>
      <c r="M39" s="34"/>
      <c r="N39" s="35"/>
      <c r="O39" s="143"/>
    </row>
    <row r="40" spans="2:29" ht="15" customHeight="1" x14ac:dyDescent="0.4">
      <c r="B40" s="135"/>
      <c r="C40" s="138"/>
      <c r="D40" s="34" t="s">
        <v>15</v>
      </c>
      <c r="E40" s="100" t="s">
        <v>19</v>
      </c>
      <c r="F40" s="143"/>
      <c r="G40" s="34"/>
      <c r="H40" s="35"/>
      <c r="I40" s="143"/>
      <c r="J40" s="34" t="s">
        <v>15</v>
      </c>
      <c r="K40" s="100" t="s">
        <v>19</v>
      </c>
      <c r="L40" s="143"/>
      <c r="M40" s="34"/>
      <c r="N40" s="35"/>
      <c r="O40" s="143"/>
    </row>
    <row r="41" spans="2:29" ht="15" customHeight="1" x14ac:dyDescent="0.4">
      <c r="B41" s="136"/>
      <c r="C41" s="139"/>
      <c r="D41" s="36"/>
      <c r="E41" s="37"/>
      <c r="F41" s="144"/>
      <c r="G41" s="36"/>
      <c r="H41" s="37"/>
      <c r="I41" s="144"/>
      <c r="J41" s="36"/>
      <c r="K41" s="37"/>
      <c r="L41" s="144"/>
      <c r="M41" s="36"/>
      <c r="N41" s="37"/>
      <c r="O41" s="144"/>
    </row>
    <row r="42" spans="2:29" ht="34.5" customHeight="1" x14ac:dyDescent="0.4">
      <c r="B42" s="145" t="s">
        <v>213</v>
      </c>
      <c r="C42" s="146"/>
      <c r="D42" s="146"/>
      <c r="E42" s="146"/>
      <c r="F42" s="146"/>
      <c r="G42" s="146"/>
      <c r="H42" s="146"/>
      <c r="I42" s="146"/>
      <c r="J42" s="146"/>
      <c r="K42" s="146"/>
      <c r="L42" s="146"/>
      <c r="M42" s="146"/>
      <c r="N42" s="146"/>
      <c r="O42" s="146"/>
    </row>
    <row r="43" spans="2:29" ht="55.5" customHeight="1" x14ac:dyDescent="0.4"/>
    <row r="44" spans="2:29" x14ac:dyDescent="0.4">
      <c r="C44" s="23"/>
      <c r="D44" s="23"/>
      <c r="E44" s="23"/>
      <c r="F44" s="39"/>
      <c r="G44" s="23"/>
      <c r="H44" s="23"/>
      <c r="I44" s="39"/>
      <c r="J44" s="23"/>
      <c r="K44" s="23"/>
      <c r="L44" s="39"/>
      <c r="M44" s="23"/>
      <c r="N44" s="23"/>
      <c r="O44" s="39"/>
    </row>
    <row r="45" spans="2:29" x14ac:dyDescent="0.4">
      <c r="C45" s="23"/>
      <c r="D45" s="40"/>
      <c r="E45" s="40"/>
      <c r="F45" s="40"/>
      <c r="G45" s="40"/>
      <c r="H45" s="39"/>
      <c r="I45" s="39"/>
      <c r="J45" s="39"/>
      <c r="K45" s="39"/>
      <c r="L45" s="39"/>
      <c r="M45" s="39"/>
      <c r="N45" s="39"/>
      <c r="O45" s="39"/>
    </row>
    <row r="46" spans="2:29" x14ac:dyDescent="0.4">
      <c r="C46" s="23"/>
      <c r="D46" s="23"/>
      <c r="E46" s="23"/>
      <c r="F46" s="39"/>
      <c r="G46" s="23"/>
      <c r="H46" s="23"/>
      <c r="I46" s="39"/>
      <c r="J46" s="23"/>
      <c r="K46" s="23"/>
      <c r="L46" s="39"/>
      <c r="M46" s="23"/>
      <c r="N46" s="23"/>
      <c r="O46" s="39"/>
    </row>
    <row r="47" spans="2:29" x14ac:dyDescent="0.4">
      <c r="C47" s="23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</row>
    <row r="49" spans="10:13" ht="233.25" customHeight="1" x14ac:dyDescent="0.4"/>
    <row r="50" spans="10:13" x14ac:dyDescent="0.4">
      <c r="L50" s="1"/>
    </row>
    <row r="56" spans="10:13" ht="143.25" customHeight="1" x14ac:dyDescent="0.4"/>
    <row r="58" spans="10:13" ht="10.5" customHeight="1" x14ac:dyDescent="0.4">
      <c r="L58" s="1"/>
      <c r="M58" s="32"/>
    </row>
    <row r="59" spans="10:13" x14ac:dyDescent="0.4">
      <c r="L59" s="1"/>
      <c r="M59" s="32"/>
    </row>
    <row r="60" spans="10:13" ht="10.5" customHeight="1" x14ac:dyDescent="0.4">
      <c r="L60" s="1"/>
      <c r="M60" s="32"/>
    </row>
    <row r="61" spans="10:13" x14ac:dyDescent="0.4">
      <c r="L61" s="1"/>
      <c r="M61" s="32"/>
    </row>
    <row r="62" spans="10:13" x14ac:dyDescent="0.4">
      <c r="L62" s="1"/>
      <c r="M62" s="32"/>
    </row>
    <row r="63" spans="10:13" x14ac:dyDescent="0.4">
      <c r="L63" s="1"/>
      <c r="M63" s="32"/>
    </row>
    <row r="64" spans="10:13" x14ac:dyDescent="0.4">
      <c r="J64" s="32"/>
      <c r="K64" s="32"/>
      <c r="M64" s="32"/>
    </row>
    <row r="65" spans="10:11" x14ac:dyDescent="0.4">
      <c r="J65" s="32"/>
      <c r="K65" s="32"/>
    </row>
    <row r="66" spans="10:11" ht="12" customHeight="1" x14ac:dyDescent="0.4">
      <c r="J66" s="32"/>
      <c r="K66" s="32"/>
    </row>
    <row r="67" spans="10:11" x14ac:dyDescent="0.4">
      <c r="J67" s="32"/>
      <c r="K67" s="32"/>
    </row>
    <row r="68" spans="10:11" x14ac:dyDescent="0.4">
      <c r="J68" s="32"/>
      <c r="K68" s="32"/>
    </row>
    <row r="69" spans="10:11" x14ac:dyDescent="0.4">
      <c r="J69" s="32"/>
      <c r="K69" s="32"/>
    </row>
  </sheetData>
  <mergeCells count="50">
    <mergeCell ref="L33:L36"/>
    <mergeCell ref="L38:L41"/>
    <mergeCell ref="O23:O26"/>
    <mergeCell ref="O28:O31"/>
    <mergeCell ref="O33:O36"/>
    <mergeCell ref="O38:O41"/>
    <mergeCell ref="F33:F36"/>
    <mergeCell ref="F38:F41"/>
    <mergeCell ref="I23:I26"/>
    <mergeCell ref="I28:I31"/>
    <mergeCell ref="I33:I36"/>
    <mergeCell ref="I38:I41"/>
    <mergeCell ref="F18:F21"/>
    <mergeCell ref="I18:I21"/>
    <mergeCell ref="L18:L21"/>
    <mergeCell ref="O18:O21"/>
    <mergeCell ref="F23:F26"/>
    <mergeCell ref="L23:L26"/>
    <mergeCell ref="B42:O42"/>
    <mergeCell ref="B3:O3"/>
    <mergeCell ref="B37:B41"/>
    <mergeCell ref="C37:C41"/>
    <mergeCell ref="B32:B36"/>
    <mergeCell ref="C32:C36"/>
    <mergeCell ref="B27:B31"/>
    <mergeCell ref="C27:C31"/>
    <mergeCell ref="B22:B26"/>
    <mergeCell ref="C22:C26"/>
    <mergeCell ref="F28:F31"/>
    <mergeCell ref="L28:L31"/>
    <mergeCell ref="B12:B16"/>
    <mergeCell ref="C12:C16"/>
    <mergeCell ref="B17:B21"/>
    <mergeCell ref="C17:C21"/>
    <mergeCell ref="F13:F16"/>
    <mergeCell ref="I13:I16"/>
    <mergeCell ref="L13:L16"/>
    <mergeCell ref="O13:O16"/>
    <mergeCell ref="M5:O5"/>
    <mergeCell ref="G5:I5"/>
    <mergeCell ref="J5:L5"/>
    <mergeCell ref="I8:I11"/>
    <mergeCell ref="L8:L11"/>
    <mergeCell ref="O8:O11"/>
    <mergeCell ref="B7:B11"/>
    <mergeCell ref="C7:C11"/>
    <mergeCell ref="B5:B6"/>
    <mergeCell ref="C5:C6"/>
    <mergeCell ref="D5:F5"/>
    <mergeCell ref="F8:F11"/>
  </mergeCells>
  <phoneticPr fontId="1"/>
  <conditionalFormatting sqref="E12">
    <cfRule type="dataBar" priority="2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{28B9E96E-E16C-4B2C-872D-0998088D59F8}</x14:id>
        </ext>
      </extLst>
    </cfRule>
  </conditionalFormatting>
  <conditionalFormatting sqref="F8:F11">
    <cfRule type="expression" dxfId="28" priority="27">
      <formula>_xlfn.LET(_xlpm.a,AVERAGE(--RIGHT(E7:E10,1)),_xlpm.c,ROUND(2*_xlpm.a,0),_xlpm.l, MAX(0, _xlpm.c-1),_xlpm.r,MIN(10, _xlpm.c+1),AND(F8&gt;=_xlpm.l,F8&lt;=_xlpm.r))</formula>
    </cfRule>
  </conditionalFormatting>
  <conditionalFormatting sqref="F13:F16">
    <cfRule type="expression" dxfId="27" priority="24">
      <formula>_xlfn.LET(_xlpm.a,AVERAGE(--RIGHT(E12:E16,1)),_xlpm.c,ROUND(2*_xlpm.a,0),_xlpm.l,MAX(0,_xlpm.c-1),_xlpm.r,MIN(10, _xlpm.c+1),AND(F13&gt;=_xlpm.l,F13&lt;=_xlpm.r))</formula>
    </cfRule>
  </conditionalFormatting>
  <conditionalFormatting sqref="F18:F21">
    <cfRule type="expression" dxfId="26" priority="20">
      <formula>_xlfn.LET(_xlpm.a,AVERAGE(--RIGHT(E17:E20,1)),_xlpm.c,ROUND(2*_xlpm.a,0),_xlpm.l,MAX(0,_xlpm.c-1),_xlpm.r,MIN(10, _xlpm.c+1),AND(F18&gt;=_xlpm.l,F18&lt;=_xlpm.r))</formula>
    </cfRule>
  </conditionalFormatting>
  <conditionalFormatting sqref="F23:F26">
    <cfRule type="expression" dxfId="25" priority="16">
      <formula>_xlfn.LET(_xlpm.a,AVERAGE(--RIGHT(E22:E26,1)),_xlpm.c,ROUND(2*_xlpm.a,0),_xlpm.l,MAX(0,_xlpm.c-1),_xlpm.r,MIN(10, _xlpm.c+1),AND(F23&gt;=_xlpm.l,F23&lt;=_xlpm.r))</formula>
    </cfRule>
  </conditionalFormatting>
  <conditionalFormatting sqref="F28:F31">
    <cfRule type="expression" dxfId="24" priority="12">
      <formula>_xlfn.LET(_xlpm.a,AVERAGE(--RIGHT(E27:E29,1)),_xlpm.c,ROUND(2*_xlpm.a,0),_xlpm.l,MAX(0,_xlpm.c-1),_xlpm.r,MIN(10, _xlpm.c+1),AND(F28&gt;=_xlpm.l,F28&lt;=_xlpm.r))</formula>
    </cfRule>
  </conditionalFormatting>
  <conditionalFormatting sqref="F33:F36">
    <cfRule type="expression" dxfId="23" priority="8">
      <formula>_xlfn.LET(_xlpm.a,AVERAGE(--RIGHT(E32:E36,1)),_xlpm.c,ROUND(2*_xlpm.a,0),_xlpm.l,MAX(0,_xlpm.c-1),_xlpm.r,MIN(10, _xlpm.c+1),AND(F33&gt;=_xlpm.l,F33&lt;=_xlpm.r))</formula>
    </cfRule>
  </conditionalFormatting>
  <conditionalFormatting sqref="F38:F41">
    <cfRule type="expression" dxfId="22" priority="4">
      <formula>_xlfn.LET(_xlpm.a,AVERAGE(--RIGHT(E37:E40,1)),_xlpm.c,ROUND(2*_xlpm.a,0),_xlpm.l,MAX(0,_xlpm.c-1),_xlpm.r,MIN(10, _xlpm.c+1),AND(F38&gt;=_xlpm.l,F38&lt;=_xlpm.r))</formula>
    </cfRule>
  </conditionalFormatting>
  <conditionalFormatting sqref="I8:I11">
    <cfRule type="expression" dxfId="21" priority="28">
      <formula>_xlfn.LET(_xlpm.a,AVERAGE(--RIGHT(H7:H8,1)),_xlpm.c,ROUND(2*_xlpm.a,0),_xlpm.l,MAX(0,_xlpm.c-1),_xlpm.r,MIN(10, _xlpm.c+1),AND(I8&gt;=_xlpm.l,I8&lt;=_xlpm.r))</formula>
    </cfRule>
  </conditionalFormatting>
  <conditionalFormatting sqref="I13:I16">
    <cfRule type="expression" dxfId="20" priority="23">
      <formula>_xlfn.LET(_xlpm.a,AVERAGE(--RIGHT(H12:H13,1)),_xlpm.c,ROUND(2*_xlpm.a,0),_xlpm.l,MAX(0,_xlpm.c-1),_xlpm.r,MIN(10, _xlpm.c+1),AND(I13&gt;=_xlpm.l,I13&lt;=_xlpm.r))</formula>
    </cfRule>
  </conditionalFormatting>
  <conditionalFormatting sqref="I18:I21">
    <cfRule type="expression" dxfId="19" priority="19">
      <formula>_xlfn.LET(_xlpm.a,AVERAGE(--RIGHT(H17:H18,1)),_xlpm.c,ROUND(2*_xlpm.a,0),_xlpm.l,MAX(0,_xlpm.c-1),_xlpm.r,MIN(10, _xlpm.c+1),AND(I18&gt;=_xlpm.l,I18&lt;=_xlpm.r))</formula>
    </cfRule>
  </conditionalFormatting>
  <conditionalFormatting sqref="I23:I26">
    <cfRule type="expression" dxfId="18" priority="15">
      <formula>_xlfn.LET(_xlpm.a,AVERAGE(--RIGHT(H22:H23,1)),_xlpm.c,ROUND(2*_xlpm.a,0),_xlpm.l,MAX(0,_xlpm.c-1),_xlpm.r,MIN(10, _xlpm.c+1),AND(I23&gt;=_xlpm.l,I23&lt;=_xlpm.r))</formula>
    </cfRule>
  </conditionalFormatting>
  <conditionalFormatting sqref="I28:I31">
    <cfRule type="expression" dxfId="17" priority="11">
      <formula>_xlfn.LET(_xlpm.a,AVERAGE(--RIGHT(H27:H27,1)),_xlpm.c,ROUND(2*_xlpm.a,0),_xlpm.l,MAX(0,_xlpm.c-1),_xlpm.r,MIN(10, _xlpm.c+1),AND(I28&gt;=_xlpm.l,I28&lt;=_xlpm.r))</formula>
    </cfRule>
  </conditionalFormatting>
  <conditionalFormatting sqref="I33:I36">
    <cfRule type="expression" dxfId="16" priority="7">
      <formula>_xlfn.LET(_xlpm.a,AVERAGE(--RIGHT(H32:H33,1)),_xlpm.c,ROUND(2*_xlpm.a,0),_xlpm.l,MAX(0,_xlpm.c-1),_xlpm.r,MIN(10, _xlpm.c+1),AND(I33&gt;=_xlpm.l,I33&lt;=_xlpm.r))</formula>
    </cfRule>
  </conditionalFormatting>
  <conditionalFormatting sqref="I38:I41">
    <cfRule type="expression" dxfId="15" priority="3">
      <formula>_xlfn.LET(_xlpm.a,AVERAGE(--RIGHT(H37:H38,1)),_xlpm.c,ROUND(2*_xlpm.a,0),_xlpm.l,MAX(0,_xlpm.c-1),_xlpm.r,MIN(10, _xlpm.c+1),AND(I38&gt;=_xlpm.l,I38&lt;=_xlpm.r))</formula>
    </cfRule>
  </conditionalFormatting>
  <conditionalFormatting sqref="L8:L11">
    <cfRule type="expression" dxfId="14" priority="26">
      <formula>_xlfn.LET(_xlpm.a,AVERAGE(--RIGHT(K7:K8,1)),_xlpm.c,ROUND(2*_xlpm.a,0),_xlpm.l,MAX(0,_xlpm.c-1),_xlpm.r,MIN(10, _xlpm.c+1),AND(L8&gt;=_xlpm.l,L8&lt;=_xlpm.r))</formula>
    </cfRule>
  </conditionalFormatting>
  <conditionalFormatting sqref="L13:L16">
    <cfRule type="expression" dxfId="13" priority="22">
      <formula>_xlfn.LET(_xlpm.a,AVERAGE(--RIGHT(K12:K14,1)),_xlpm.c,ROUND(2*_xlpm.a,0),_xlpm.l,MAX(0,_xlpm.c-1),_xlpm.r,MIN(10, _xlpm.c+1),AND(L13&gt;=_xlpm.l,L13&lt;=_xlpm.r))</formula>
    </cfRule>
  </conditionalFormatting>
  <conditionalFormatting sqref="L18:L21">
    <cfRule type="expression" dxfId="12" priority="18">
      <formula>_xlfn.LET(_xlpm.a,AVERAGE(--RIGHT(K17:K18,1)),_xlpm.c,ROUND(2*_xlpm.a,0),_xlpm.l,MAX(0,_xlpm.c-1),_xlpm.r,MIN(10, _xlpm.c+1),AND(L18&gt;=_xlpm.l,L18&lt;=_xlpm.r))</formula>
    </cfRule>
  </conditionalFormatting>
  <conditionalFormatting sqref="L23:L26">
    <cfRule type="expression" dxfId="11" priority="14">
      <formula>_xlfn.LET(_xlpm.a,AVERAGE(--RIGHT(K22:K24,1)),_xlpm.c,ROUND(2*_xlpm.a,0),_xlpm.l,MAX(0,_xlpm.c-1),_xlpm.r,MIN(10, _xlpm.c+1),AND(L23&gt;=_xlpm.l,L23&lt;=_xlpm.r))</formula>
    </cfRule>
  </conditionalFormatting>
  <conditionalFormatting sqref="L28:L31">
    <cfRule type="expression" dxfId="10" priority="10">
      <formula>_xlfn.LET(_xlpm.a,AVERAGE(--RIGHT(K27:K29,1)),_xlpm.c,ROUND(2*_xlpm.a,0),_xlpm.l,MAX(0,_xlpm.c-1),_xlpm.r,MIN(10, _xlpm.c+1),AND(L28&gt;=_xlpm.l,L28&lt;=_xlpm.r))</formula>
    </cfRule>
  </conditionalFormatting>
  <conditionalFormatting sqref="L33:L36">
    <cfRule type="expression" dxfId="9" priority="6">
      <formula>_xlfn.LET(_xlpm.a,AVERAGE(--RIGHT(K32:K33,1)),_xlpm.c,ROUND(2*_xlpm.a,0),_xlpm.l,MAX(0,_xlpm.c-1),_xlpm.r,MIN(10, _xlpm.c+1),AND(L33&gt;=_xlpm.l,L33&lt;=_xlpm.r))</formula>
    </cfRule>
  </conditionalFormatting>
  <conditionalFormatting sqref="L38:L41">
    <cfRule type="expression" dxfId="8" priority="2">
      <formula>_xlfn.LET(_xlpm.a,AVERAGE(--RIGHT(K37:K40,1)),_xlpm.c,ROUND(2*_xlpm.a,0),_xlpm.l,MAX(0,_xlpm.c-1),_xlpm.r,MIN(10, _xlpm.c+1),AND(L38&gt;=_xlpm.l,L38&lt;=_xlpm.r))</formula>
    </cfRule>
  </conditionalFormatting>
  <conditionalFormatting sqref="O8:O11">
    <cfRule type="expression" dxfId="7" priority="25">
      <formula>_xlfn.LET(_xlpm.a,AVERAGE(--RIGHT(N7:N10,1)),_xlpm.c,ROUND(2*_xlpm.a,0),_xlpm.l,MAX(0,_xlpm.c-1),_xlpm.r,MIN(10, _xlpm.c+1),AND(O8&gt;=_xlpm.l,O8&lt;=_xlpm.r))</formula>
    </cfRule>
  </conditionalFormatting>
  <conditionalFormatting sqref="O13:O16">
    <cfRule type="expression" dxfId="6" priority="21">
      <formula>_xlfn.LET(_xlpm.a,AVERAGE(--RIGHT(N12:N15,1)),_xlpm.c,ROUND(2*_xlpm.a,0),_xlpm.l,MAX(0,_xlpm.c-1),_xlpm.r,MIN(10, _xlpm.c+1),AND(O13&gt;=_xlpm.l,O13&lt;=_xlpm.r))</formula>
    </cfRule>
  </conditionalFormatting>
  <conditionalFormatting sqref="O18:O21">
    <cfRule type="expression" dxfId="5" priority="17">
      <formula>_xlfn.LET(_xlpm.a,AVERAGE(--RIGHT(N17:N20,1)),_xlpm.c,ROUND(2*_xlpm.a,0),_xlpm.l,MAX(0,_xlpm.c-1),_xlpm.r,MIN(10, _xlpm.c+1),AND(O18&gt;=_xlpm.l,O18&lt;=_xlpm.r))</formula>
    </cfRule>
  </conditionalFormatting>
  <conditionalFormatting sqref="O23:O26">
    <cfRule type="expression" dxfId="4" priority="13">
      <formula>_xlfn.LET(_xlpm.a,AVERAGE(--RIGHT(N22:N25,1)),_xlpm.c,ROUND(2*_xlpm.a,0),_xlpm.l,MAX(0,_xlpm.c-1),_xlpm.r,MIN(10, _xlpm.c+1),AND(O23&gt;=_xlpm.l,O23&lt;=_xlpm.r))</formula>
    </cfRule>
  </conditionalFormatting>
  <conditionalFormatting sqref="O28:O31">
    <cfRule type="expression" dxfId="3" priority="9">
      <formula>_xlfn.LET(_xlpm.a,AVERAGE(--RIGHT(N27:N30,1)),_xlpm.c,ROUND(2*_xlpm.a,0),_xlpm.l,MAX(0,_xlpm.c-1),_xlpm.r,MIN(10, _xlpm.c+1),AND(O28&gt;=_xlpm.l,O28&lt;=_xlpm.r))</formula>
    </cfRule>
  </conditionalFormatting>
  <conditionalFormatting sqref="O33:O36">
    <cfRule type="expression" dxfId="2" priority="5">
      <formula>_xlfn.LET(_xlpm.a,AVERAGE(--RIGHT(N32:N35,1)),_xlpm.c,ROUND(2*_xlpm.a,0),_xlpm.l,MAX(0,_xlpm.c-1),_xlpm.r,MIN(10, _xlpm.c+1),AND(O33&gt;=_xlpm.l,O33&lt;=_xlpm.r))</formula>
    </cfRule>
  </conditionalFormatting>
  <conditionalFormatting sqref="O38:O41">
    <cfRule type="expression" dxfId="1" priority="1">
      <formula>_xlfn.LET(_xlpm.a,AVERAGE(--RIGHT(N37:N38,1)),_xlpm.c,ROUND(2*_xlpm.a,0),_xlpm.l,MAX(0,_xlpm.c-1),_xlpm.r,MIN(10, _xlpm.c+1),AND(O38&gt;=_xlpm.l,O38&lt;=_xlpm.r))</formula>
    </cfRule>
  </conditionalFormatting>
  <conditionalFormatting sqref="AB41">
    <cfRule type="cellIs" dxfId="0" priority="59" operator="between">
      <formula>$AB$37</formula>
      <formula>$AC$37</formula>
    </cfRule>
  </conditionalFormatting>
  <dataValidations count="1">
    <dataValidation type="list" allowBlank="1" showInputMessage="1" showErrorMessage="1" sqref="E7:E10 E12:E20 E22:E29 E32:E40 H7:H8 H12:H13 H17:H18 H22:H23 H27 H32:H33 H37:H38 K7:K8 K12:K14 K17:K18 K22:K24 K27:K29 K32:K33 K37:K40 N7:N10 N12:N15 N17:N20 N22:N25 N27:N30 N32:N35 N37:N38" xr:uid="{00000000-0002-0000-0700-000000000000}">
      <formula1>$P$7:$P$12</formula1>
    </dataValidation>
  </dataValidations>
  <printOptions horizontalCentered="1"/>
  <pageMargins left="0.39370078740157483" right="0.39370078740157483" top="0.59055118110236227" bottom="0.59055118110236227" header="0.39370078740157483" footer="0.39370078740157483"/>
  <pageSetup paperSize="9" orientation="portrait" horizontalDpi="1200" verticalDpi="1200" r:id="rId1"/>
  <headerFooter scaleWithDoc="0" alignWithMargins="0">
    <oddHeader>&amp;R&amp;"Cambria,標準"&amp;8File: &amp;F</oddHeader>
    <oddFooter>&amp;C&amp;"Cambria,標準"&amp;8Sheet: &amp;A&amp;R&amp;"Cambria,標準"&amp;8&amp;P/&amp;N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3797" r:id="rId4" name="Group Box 5">
              <controlPr defaultSize="0" print="0" autoFill="0" autoPict="0">
                <anchor moveWithCells="1">
                  <from>
                    <xdr:col>3</xdr:col>
                    <xdr:colOff>857250</xdr:colOff>
                    <xdr:row>2</xdr:row>
                    <xdr:rowOff>0</xdr:rowOff>
                  </from>
                  <to>
                    <xdr:col>14</xdr:col>
                    <xdr:colOff>371475</xdr:colOff>
                    <xdr:row>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02" r:id="rId5" name="Group Box 10">
              <controlPr defaultSize="0" print="0" autoFill="0" autoPict="0">
                <anchor moveWithCells="1">
                  <from>
                    <xdr:col>3</xdr:col>
                    <xdr:colOff>933450</xdr:colOff>
                    <xdr:row>2</xdr:row>
                    <xdr:rowOff>0</xdr:rowOff>
                  </from>
                  <to>
                    <xdr:col>14</xdr:col>
                    <xdr:colOff>276225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07" r:id="rId6" name="Group Box 15">
              <controlPr defaultSize="0" print="0" autoFill="0" autoPict="0">
                <anchor moveWithCells="1">
                  <from>
                    <xdr:col>3</xdr:col>
                    <xdr:colOff>847725</xdr:colOff>
                    <xdr:row>2</xdr:row>
                    <xdr:rowOff>0</xdr:rowOff>
                  </from>
                  <to>
                    <xdr:col>14</xdr:col>
                    <xdr:colOff>276225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12" r:id="rId7" name="Group Box 20">
              <controlPr defaultSize="0" print="0" autoFill="0" autoPict="0">
                <anchor moveWithCells="1">
                  <from>
                    <xdr:col>3</xdr:col>
                    <xdr:colOff>933450</xdr:colOff>
                    <xdr:row>2</xdr:row>
                    <xdr:rowOff>0</xdr:rowOff>
                  </from>
                  <to>
                    <xdr:col>14</xdr:col>
                    <xdr:colOff>276225</xdr:colOff>
                    <xdr:row>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3817" r:id="rId8" name="Group Box 25">
              <controlPr defaultSize="0" print="0" autoFill="0" autoPict="0">
                <anchor moveWithCells="1">
                  <from>
                    <xdr:col>3</xdr:col>
                    <xdr:colOff>809625</xdr:colOff>
                    <xdr:row>2</xdr:row>
                    <xdr:rowOff>0</xdr:rowOff>
                  </from>
                  <to>
                    <xdr:col>14</xdr:col>
                    <xdr:colOff>276225</xdr:colOff>
                    <xdr:row>4</xdr:row>
                    <xdr:rowOff>76200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8B9E96E-E16C-4B2C-872D-0998088D59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E12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2F2508-7592-4403-8CD0-EAF44710A7F4}">
  <dimension ref="B2:D27"/>
  <sheetViews>
    <sheetView view="pageBreakPreview" zoomScale="130" zoomScaleNormal="100" zoomScaleSheetLayoutView="130" workbookViewId="0"/>
  </sheetViews>
  <sheetFormatPr defaultRowHeight="16.5" x14ac:dyDescent="0.35"/>
  <cols>
    <col min="1" max="1" width="9" style="86"/>
    <col min="2" max="2" width="15" style="86" customWidth="1"/>
    <col min="3" max="3" width="17.5" style="86" customWidth="1"/>
    <col min="4" max="4" width="31.25" style="86" customWidth="1"/>
    <col min="5" max="16384" width="9" style="86"/>
  </cols>
  <sheetData>
    <row r="2" spans="2:4" x14ac:dyDescent="0.35">
      <c r="B2" s="150" t="s">
        <v>251</v>
      </c>
      <c r="C2" s="150"/>
      <c r="D2" s="150"/>
    </row>
    <row r="3" spans="2:4" x14ac:dyDescent="0.35">
      <c r="B3" s="150" t="s">
        <v>250</v>
      </c>
      <c r="C3" s="150"/>
      <c r="D3" s="150"/>
    </row>
    <row r="4" spans="2:4" ht="9.75" customHeight="1" x14ac:dyDescent="0.35"/>
    <row r="5" spans="2:4" x14ac:dyDescent="0.35">
      <c r="B5" s="85"/>
      <c r="C5" s="85" t="s">
        <v>214</v>
      </c>
      <c r="D5" s="85" t="s">
        <v>215</v>
      </c>
    </row>
    <row r="6" spans="2:4" x14ac:dyDescent="0.35">
      <c r="B6" s="85" t="s">
        <v>216</v>
      </c>
      <c r="C6" s="87" t="s">
        <v>217</v>
      </c>
      <c r="D6" s="85" t="s">
        <v>218</v>
      </c>
    </row>
    <row r="7" spans="2:4" x14ac:dyDescent="0.35">
      <c r="B7" s="85" t="s">
        <v>219</v>
      </c>
      <c r="C7" s="87" t="s">
        <v>220</v>
      </c>
      <c r="D7" s="85" t="s">
        <v>221</v>
      </c>
    </row>
    <row r="8" spans="2:4" x14ac:dyDescent="0.35">
      <c r="B8" s="85" t="s">
        <v>222</v>
      </c>
      <c r="C8" s="87" t="s">
        <v>223</v>
      </c>
      <c r="D8" s="85" t="s">
        <v>224</v>
      </c>
    </row>
    <row r="9" spans="2:4" x14ac:dyDescent="0.35">
      <c r="B9" s="85"/>
      <c r="C9" s="87" t="s">
        <v>225</v>
      </c>
      <c r="D9" s="85" t="s">
        <v>226</v>
      </c>
    </row>
    <row r="10" spans="2:4" x14ac:dyDescent="0.35">
      <c r="B10" s="85"/>
      <c r="C10" s="87" t="s">
        <v>227</v>
      </c>
      <c r="D10" s="85" t="s">
        <v>228</v>
      </c>
    </row>
    <row r="11" spans="2:4" x14ac:dyDescent="0.35">
      <c r="B11" s="85"/>
      <c r="C11" s="87" t="s">
        <v>229</v>
      </c>
      <c r="D11" s="85" t="s">
        <v>228</v>
      </c>
    </row>
    <row r="12" spans="2:4" x14ac:dyDescent="0.35">
      <c r="B12" s="85"/>
      <c r="C12" s="87" t="s">
        <v>230</v>
      </c>
      <c r="D12" s="85" t="s">
        <v>231</v>
      </c>
    </row>
    <row r="13" spans="2:4" x14ac:dyDescent="0.35">
      <c r="B13" s="85"/>
      <c r="C13" s="87" t="s">
        <v>232</v>
      </c>
      <c r="D13" s="85" t="s">
        <v>233</v>
      </c>
    </row>
    <row r="14" spans="2:4" x14ac:dyDescent="0.35">
      <c r="B14" s="85"/>
      <c r="C14" s="87" t="s">
        <v>234</v>
      </c>
      <c r="D14" s="85" t="s">
        <v>235</v>
      </c>
    </row>
    <row r="15" spans="2:4" x14ac:dyDescent="0.35">
      <c r="B15" s="85"/>
      <c r="C15" s="87" t="s">
        <v>236</v>
      </c>
      <c r="D15" s="85" t="s">
        <v>237</v>
      </c>
    </row>
    <row r="16" spans="2:4" x14ac:dyDescent="0.35">
      <c r="B16" s="85" t="s">
        <v>238</v>
      </c>
      <c r="C16" s="87" t="s">
        <v>239</v>
      </c>
      <c r="D16" s="85" t="s">
        <v>240</v>
      </c>
    </row>
    <row r="17" spans="2:4" x14ac:dyDescent="0.35">
      <c r="B17" s="85"/>
      <c r="C17" s="87" t="s">
        <v>241</v>
      </c>
      <c r="D17" s="85" t="s">
        <v>242</v>
      </c>
    </row>
    <row r="18" spans="2:4" x14ac:dyDescent="0.35">
      <c r="B18" s="85"/>
      <c r="C18" s="87"/>
      <c r="D18" s="85"/>
    </row>
    <row r="19" spans="2:4" x14ac:dyDescent="0.35">
      <c r="B19" s="85" t="s">
        <v>243</v>
      </c>
      <c r="C19" s="87" t="s">
        <v>244</v>
      </c>
      <c r="D19" s="85" t="s">
        <v>245</v>
      </c>
    </row>
    <row r="20" spans="2:4" x14ac:dyDescent="0.35">
      <c r="B20" s="85"/>
      <c r="C20" s="87" t="s">
        <v>246</v>
      </c>
      <c r="D20" s="85" t="s">
        <v>245</v>
      </c>
    </row>
    <row r="21" spans="2:4" x14ac:dyDescent="0.35">
      <c r="B21" s="85"/>
      <c r="C21" s="87" t="s">
        <v>247</v>
      </c>
      <c r="D21" s="85" t="s">
        <v>245</v>
      </c>
    </row>
    <row r="22" spans="2:4" x14ac:dyDescent="0.35">
      <c r="B22" s="85"/>
      <c r="C22" s="87" t="s">
        <v>248</v>
      </c>
      <c r="D22" s="85" t="s">
        <v>245</v>
      </c>
    </row>
    <row r="23" spans="2:4" x14ac:dyDescent="0.35">
      <c r="B23" s="85"/>
      <c r="C23" s="87" t="s">
        <v>249</v>
      </c>
      <c r="D23" s="85" t="s">
        <v>245</v>
      </c>
    </row>
    <row r="25" spans="2:4" ht="48.75" customHeight="1" x14ac:dyDescent="0.35">
      <c r="B25" s="151" t="s">
        <v>266</v>
      </c>
      <c r="C25" s="151"/>
      <c r="D25" s="151"/>
    </row>
    <row r="26" spans="2:4" ht="16.5" customHeight="1" x14ac:dyDescent="0.35"/>
    <row r="27" spans="2:4" ht="16.5" customHeight="1" x14ac:dyDescent="0.35">
      <c r="B27" s="86" t="s">
        <v>264</v>
      </c>
    </row>
  </sheetData>
  <sheetProtection algorithmName="SHA-512" hashValue="qLR6omryncWCVpUvaZcUlmuAR27rSgsvHtQz4onj7FI6OIApvlPE8G1qQgwPNBcHW72ONpmj3QaubKwZDsjmdw==" saltValue="iNguoq/qTOtWarpW1/xgIA==" spinCount="100000" sheet="1" objects="1" scenarios="1" selectLockedCells="1" selectUnlockedCells="1"/>
  <mergeCells count="3">
    <mergeCell ref="B2:D2"/>
    <mergeCell ref="B3:D3"/>
    <mergeCell ref="B25:D25"/>
  </mergeCells>
  <phoneticPr fontId="1"/>
  <printOptions horizontalCentered="1"/>
  <pageMargins left="0.70866141732283472" right="0.70866141732283472" top="1.3385826771653544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7</vt:i4>
      </vt:variant>
    </vt:vector>
  </HeadingPairs>
  <TitlesOfParts>
    <vt:vector size="13" baseType="lpstr">
      <vt:lpstr>脅威の評価（意図及び能力</vt:lpstr>
      <vt:lpstr>文書固有のリスク</vt:lpstr>
      <vt:lpstr>リスク分析と文書クラス</vt:lpstr>
      <vt:lpstr>技術選択とセキュリティレート</vt:lpstr>
      <vt:lpstr>個別技術のレーティング</vt:lpstr>
      <vt:lpstr>検討会構成表</vt:lpstr>
      <vt:lpstr>リスク分析と文書クラス!OLE_LINK1</vt:lpstr>
      <vt:lpstr>リスク分析と文書クラス!Print_Area</vt:lpstr>
      <vt:lpstr>技術選択とセキュリティレート!Print_Area</vt:lpstr>
      <vt:lpstr>'脅威の評価（意図及び能力'!Print_Area</vt:lpstr>
      <vt:lpstr>検討会構成表!Print_Area</vt:lpstr>
      <vt:lpstr>個別技術のレーティング!Print_Area</vt:lpstr>
      <vt:lpstr>文書固有のリスク!Print_Area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2026-04-09T06:28:12Z</dcterms:modified>
</cp:coreProperties>
</file>